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bookViews>
    <workbookView xWindow="-45" yWindow="15" windowWidth="45285" windowHeight="22230"/>
  </bookViews>
  <sheets>
    <sheet name="결산보고" sheetId="11" r:id="rId1"/>
  </sheets>
  <calcPr calcId="162913"/>
</workbook>
</file>

<file path=xl/calcChain.xml><?xml version="1.0" encoding="utf-8"?>
<calcChain xmlns="http://schemas.openxmlformats.org/spreadsheetml/2006/main">
  <c r="E17" i="11" l="1"/>
  <c r="G17" i="11"/>
  <c r="O40" i="11"/>
  <c r="N40" i="11"/>
  <c r="G12" i="11" l="1"/>
  <c r="B12" i="11"/>
  <c r="H9" i="11" l="1"/>
  <c r="D12" i="11" l="1"/>
  <c r="O12" i="11" l="1"/>
  <c r="P12" i="11" s="1"/>
  <c r="P21" i="11"/>
  <c r="P20" i="11"/>
  <c r="P19" i="11"/>
  <c r="P18" i="11"/>
  <c r="P17" i="11"/>
  <c r="P16" i="11"/>
  <c r="P15" i="11"/>
  <c r="P14" i="11"/>
  <c r="P13" i="11"/>
  <c r="P11" i="11"/>
  <c r="P10" i="11"/>
  <c r="P9" i="11"/>
  <c r="P8" i="11"/>
  <c r="P7" i="11"/>
  <c r="P6" i="11"/>
  <c r="P5" i="11"/>
  <c r="P4" i="11"/>
  <c r="O22" i="11" l="1"/>
  <c r="N22" i="11"/>
  <c r="I18" i="11"/>
  <c r="H18" i="11"/>
  <c r="D18" i="11"/>
  <c r="C18" i="11"/>
  <c r="B18" i="11"/>
  <c r="J17" i="11"/>
  <c r="F17" i="11"/>
  <c r="J16" i="11"/>
  <c r="F16" i="11"/>
  <c r="J15" i="11"/>
  <c r="F15" i="11"/>
  <c r="J14" i="11"/>
  <c r="F14" i="11"/>
  <c r="J13" i="11"/>
  <c r="F13" i="11"/>
  <c r="J12" i="11"/>
  <c r="F12" i="11"/>
  <c r="G18" i="11"/>
  <c r="F11" i="11"/>
  <c r="J10" i="11"/>
  <c r="F10" i="11"/>
  <c r="J9" i="11"/>
  <c r="F9" i="11"/>
  <c r="J8" i="11"/>
  <c r="E18" i="11"/>
  <c r="J7" i="11"/>
  <c r="F7" i="11"/>
  <c r="J6" i="11"/>
  <c r="F6" i="11"/>
  <c r="F8" i="11" l="1"/>
  <c r="F18" i="11" s="1"/>
  <c r="F20" i="11" s="1"/>
  <c r="J11" i="11"/>
  <c r="J18" i="11" s="1"/>
  <c r="P22" i="11"/>
  <c r="P40" i="11"/>
  <c r="J20" i="11" l="1"/>
</calcChain>
</file>

<file path=xl/sharedStrings.xml><?xml version="1.0" encoding="utf-8"?>
<sst xmlns="http://schemas.openxmlformats.org/spreadsheetml/2006/main" count="70" uniqueCount="60">
  <si>
    <t>(단위 : 원)</t>
    <phoneticPr fontId="2" type="noConversion"/>
  </si>
  <si>
    <t>일자</t>
    <phoneticPr fontId="2" type="noConversion"/>
  </si>
  <si>
    <t>적요</t>
    <phoneticPr fontId="2" type="noConversion"/>
  </si>
  <si>
    <t>수입</t>
    <phoneticPr fontId="2" type="noConversion"/>
  </si>
  <si>
    <t>지출</t>
    <phoneticPr fontId="2" type="noConversion"/>
  </si>
  <si>
    <t>잔액</t>
    <phoneticPr fontId="2" type="noConversion"/>
  </si>
  <si>
    <t>월</t>
    <phoneticPr fontId="2" type="noConversion"/>
  </si>
  <si>
    <t>수     입</t>
    <phoneticPr fontId="2" type="noConversion"/>
  </si>
  <si>
    <t>지     출</t>
    <phoneticPr fontId="2" type="noConversion"/>
  </si>
  <si>
    <t>고유목적</t>
    <phoneticPr fontId="2" type="noConversion"/>
  </si>
  <si>
    <t>협회지원/포상</t>
    <phoneticPr fontId="2" type="noConversion"/>
  </si>
  <si>
    <t>계</t>
    <phoneticPr fontId="2" type="noConversion"/>
  </si>
  <si>
    <t>찬조</t>
    <phoneticPr fontId="2" type="noConversion"/>
  </si>
  <si>
    <t>기타지출</t>
    <phoneticPr fontId="2" type="noConversion"/>
  </si>
  <si>
    <t>전기 이월</t>
    <phoneticPr fontId="2" type="noConversion"/>
  </si>
  <si>
    <t>총수입</t>
    <phoneticPr fontId="2" type="noConversion"/>
  </si>
  <si>
    <t>&lt;&lt;통장잔액&gt;&gt;</t>
    <phoneticPr fontId="2" type="noConversion"/>
  </si>
  <si>
    <t>합    계</t>
    <phoneticPr fontId="2" type="noConversion"/>
  </si>
  <si>
    <t>&lt;기타 수입 및 지출 현황&gt;</t>
    <phoneticPr fontId="1" type="noConversion"/>
  </si>
  <si>
    <t>감사인 : (사)한국디지털사진가협회 대구지부  박  경  민 (인)</t>
    <phoneticPr fontId="2" type="noConversion"/>
  </si>
  <si>
    <t>합  계</t>
    <phoneticPr fontId="1" type="noConversion"/>
  </si>
  <si>
    <t>회원수입</t>
    <phoneticPr fontId="2" type="noConversion"/>
  </si>
  <si>
    <t>찬조</t>
    <phoneticPr fontId="2" type="noConversion"/>
  </si>
  <si>
    <t>기타(이자 등)</t>
    <phoneticPr fontId="2" type="noConversion"/>
  </si>
  <si>
    <t>적절하였기에 이에 감사결과를 보고합니다.</t>
    <phoneticPr fontId="1" type="noConversion"/>
  </si>
  <si>
    <t>'15 한국디지털사진가협회 대구지부 행사 결산내역</t>
    <phoneticPr fontId="2" type="noConversion"/>
  </si>
  <si>
    <t>2015년도 회계감사 보고서</t>
    <phoneticPr fontId="2" type="noConversion"/>
  </si>
  <si>
    <t>1월 교육 정기모임</t>
    <phoneticPr fontId="1" type="noConversion"/>
  </si>
  <si>
    <t>임원 회의</t>
    <phoneticPr fontId="1" type="noConversion"/>
  </si>
  <si>
    <t>2월 교육 정기모임</t>
    <phoneticPr fontId="1" type="noConversion"/>
  </si>
  <si>
    <t>전문작가 축하 화환</t>
    <phoneticPr fontId="1" type="noConversion"/>
  </si>
  <si>
    <t>3월 교육 정기모임</t>
    <phoneticPr fontId="1" type="noConversion"/>
  </si>
  <si>
    <t>4월 교육 정기모임</t>
    <phoneticPr fontId="1" type="noConversion"/>
  </si>
  <si>
    <t>울산지부 전시회 찬조</t>
    <phoneticPr fontId="1" type="noConversion"/>
  </si>
  <si>
    <t>예금이자</t>
    <phoneticPr fontId="1" type="noConversion"/>
  </si>
  <si>
    <t>대전지부 전시회 찬조</t>
    <phoneticPr fontId="1" type="noConversion"/>
  </si>
  <si>
    <t>5월 교육 정기모임</t>
    <phoneticPr fontId="1" type="noConversion"/>
  </si>
  <si>
    <t>이자</t>
    <phoneticPr fontId="1" type="noConversion"/>
  </si>
  <si>
    <t>6월 교육 정기모임</t>
    <phoneticPr fontId="1" type="noConversion"/>
  </si>
  <si>
    <t>7월 교육 정기모임</t>
    <phoneticPr fontId="1" type="noConversion"/>
  </si>
  <si>
    <t>보스락 전시회</t>
    <phoneticPr fontId="1" type="noConversion"/>
  </si>
  <si>
    <t>보스락 전시회 뒷풀이</t>
    <phoneticPr fontId="1" type="noConversion"/>
  </si>
  <si>
    <t>보스락 찬조(회원)</t>
    <phoneticPr fontId="1" type="noConversion"/>
  </si>
  <si>
    <t>법인 주민세</t>
    <phoneticPr fontId="1" type="noConversion"/>
  </si>
  <si>
    <t>보스락 외부찬조</t>
    <phoneticPr fontId="1" type="noConversion"/>
  </si>
  <si>
    <t>9월 교육 정기모임</t>
    <phoneticPr fontId="1" type="noConversion"/>
  </si>
  <si>
    <t>부산지부 전시회 찬조</t>
    <phoneticPr fontId="1" type="noConversion"/>
  </si>
  <si>
    <t xml:space="preserve">청송 출사대회 </t>
    <phoneticPr fontId="1" type="noConversion"/>
  </si>
  <si>
    <t>11월 교육 정기모임</t>
    <phoneticPr fontId="1" type="noConversion"/>
  </si>
  <si>
    <t>중구 가족사진 촬영회</t>
    <phoneticPr fontId="1" type="noConversion"/>
  </si>
  <si>
    <t>공모전 수상자 화환</t>
    <phoneticPr fontId="1" type="noConversion"/>
  </si>
  <si>
    <t>작가회원 축하 화환</t>
    <phoneticPr fontId="1" type="noConversion"/>
  </si>
  <si>
    <t>10월 교육 정기모임</t>
    <phoneticPr fontId="1" type="noConversion"/>
  </si>
  <si>
    <t>총회 저녁</t>
    <phoneticPr fontId="1" type="noConversion"/>
  </si>
  <si>
    <t>총회 선물</t>
    <phoneticPr fontId="1" type="noConversion"/>
  </si>
  <si>
    <t>총회 찬조금</t>
    <phoneticPr fontId="1" type="noConversion"/>
  </si>
  <si>
    <t>이자</t>
    <phoneticPr fontId="1" type="noConversion"/>
  </si>
  <si>
    <t>(기간 : '15.1.1 ~ '15.12.31)</t>
    <phoneticPr fontId="2" type="noConversion"/>
  </si>
  <si>
    <t>기준일 : 2015.12.31</t>
    <phoneticPr fontId="1" type="noConversion"/>
  </si>
  <si>
    <t xml:space="preserve">2015년도 사단법인 한국디지털사진가협회 대구지부 회계감사를 실시한 결과, 수입 및 지출관리에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</si>
</sst>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/&quot;d;@"/>
    <numFmt numFmtId="177" formatCode="yyyy&quot;년&quot;\ m&quot;월&quot;\ d&quot;일&quot;;@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2"/>
      <color theme="1"/>
      <name val="신명조체"/>
      <family val="1"/>
      <charset val="129"/>
    </font>
    <font>
      <b/>
      <u/>
      <sz val="16"/>
      <color theme="1"/>
      <name val="신명조"/>
      <family val="1"/>
      <charset val="129"/>
    </font>
    <font>
      <sz val="10"/>
      <color theme="1"/>
      <name val="신명조"/>
      <family val="1"/>
      <charset val="129"/>
    </font>
    <font>
      <sz val="10"/>
      <color theme="1"/>
      <name val="신명조체"/>
      <family val="1"/>
      <charset val="129"/>
    </font>
    <font>
      <sz val="11"/>
      <color theme="1"/>
      <name val="신명조"/>
      <family val="1"/>
      <charset val="129"/>
    </font>
    <font>
      <b/>
      <sz val="12"/>
      <color theme="1"/>
      <name val="신명조체"/>
      <family val="1"/>
      <charset val="129"/>
    </font>
    <font>
      <b/>
      <sz val="11"/>
      <color theme="1"/>
      <name val="신명조체"/>
      <family val="1"/>
      <charset val="129"/>
    </font>
    <font>
      <sz val="11"/>
      <color theme="1"/>
      <name val="신명조체"/>
      <family val="1"/>
      <charset val="129"/>
    </font>
    <font>
      <b/>
      <sz val="11"/>
      <color theme="1"/>
      <name val="신명조"/>
      <family val="1"/>
      <charset val="129"/>
    </font>
    <font>
      <b/>
      <u/>
      <sz val="20"/>
      <color theme="1"/>
      <name val="견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3" fontId="3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7" fillId="0" borderId="0" xfId="0" applyFont="1">
      <alignment vertical="center"/>
    </xf>
    <xf numFmtId="3" fontId="6" fillId="0" borderId="0" xfId="0" applyNumberFormat="1" applyFont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3" fontId="7" fillId="0" borderId="1" xfId="0" applyNumberFormat="1" applyFont="1" applyBorder="1">
      <alignment vertical="center"/>
    </xf>
    <xf numFmtId="3" fontId="7" fillId="0" borderId="12" xfId="0" applyNumberFormat="1" applyFont="1" applyBorder="1">
      <alignment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 shrinkToFit="1"/>
    </xf>
    <xf numFmtId="3" fontId="3" fillId="0" borderId="15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0" fontId="7" fillId="0" borderId="1" xfId="0" quotePrefix="1" applyFont="1" applyBorder="1">
      <alignment vertical="center"/>
    </xf>
    <xf numFmtId="3" fontId="7" fillId="0" borderId="12" xfId="0" applyNumberFormat="1" applyFont="1" applyFill="1" applyBorder="1">
      <alignment vertical="center"/>
    </xf>
    <xf numFmtId="3" fontId="3" fillId="0" borderId="18" xfId="0" applyNumberFormat="1" applyFont="1" applyBorder="1" applyAlignment="1">
      <alignment horizontal="center" vertical="center"/>
    </xf>
    <xf numFmtId="3" fontId="3" fillId="0" borderId="19" xfId="0" applyNumberFormat="1" applyFont="1" applyBorder="1">
      <alignment vertical="center"/>
    </xf>
    <xf numFmtId="3" fontId="3" fillId="0" borderId="3" xfId="0" applyNumberFormat="1" applyFont="1" applyBorder="1">
      <alignment vertical="center"/>
    </xf>
    <xf numFmtId="3" fontId="3" fillId="0" borderId="20" xfId="0" applyNumberFormat="1" applyFont="1" applyBorder="1">
      <alignment vertical="center"/>
    </xf>
    <xf numFmtId="3" fontId="3" fillId="0" borderId="4" xfId="0" applyNumberFormat="1" applyFont="1" applyBorder="1">
      <alignment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11" xfId="0" applyNumberFormat="1" applyFont="1" applyBorder="1">
      <alignment vertical="center"/>
    </xf>
    <xf numFmtId="3" fontId="3" fillId="0" borderId="1" xfId="0" applyNumberFormat="1" applyFont="1" applyBorder="1">
      <alignment vertical="center"/>
    </xf>
    <xf numFmtId="3" fontId="3" fillId="0" borderId="12" xfId="0" applyNumberFormat="1" applyFont="1" applyBorder="1">
      <alignment vertical="center"/>
    </xf>
    <xf numFmtId="3" fontId="3" fillId="0" borderId="2" xfId="0" applyNumberFormat="1" applyFont="1" applyBorder="1">
      <alignment vertical="center"/>
    </xf>
    <xf numFmtId="3" fontId="3" fillId="0" borderId="22" xfId="0" applyNumberFormat="1" applyFont="1" applyBorder="1" applyAlignment="1">
      <alignment horizontal="center" vertical="center"/>
    </xf>
    <xf numFmtId="3" fontId="3" fillId="0" borderId="23" xfId="0" applyNumberFormat="1" applyFont="1" applyBorder="1">
      <alignment vertical="center"/>
    </xf>
    <xf numFmtId="3" fontId="3" fillId="0" borderId="5" xfId="0" applyNumberFormat="1" applyFont="1" applyBorder="1">
      <alignment vertical="center"/>
    </xf>
    <xf numFmtId="3" fontId="3" fillId="0" borderId="24" xfId="0" applyNumberFormat="1" applyFont="1" applyBorder="1">
      <alignment vertical="center"/>
    </xf>
    <xf numFmtId="3" fontId="3" fillId="0" borderId="25" xfId="0" applyNumberFormat="1" applyFont="1" applyBorder="1">
      <alignment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7" xfId="0" applyNumberFormat="1" applyFont="1" applyBorder="1">
      <alignment vertical="center"/>
    </xf>
    <xf numFmtId="3" fontId="3" fillId="0" borderId="28" xfId="0" applyNumberFormat="1" applyFont="1" applyBorder="1">
      <alignment vertical="center"/>
    </xf>
    <xf numFmtId="3" fontId="3" fillId="0" borderId="29" xfId="0" applyNumberFormat="1" applyFont="1" applyBorder="1">
      <alignment vertical="center"/>
    </xf>
    <xf numFmtId="3" fontId="3" fillId="0" borderId="30" xfId="0" applyNumberFormat="1" applyFont="1" applyBorder="1">
      <alignment vertical="center"/>
    </xf>
    <xf numFmtId="3" fontId="3" fillId="0" borderId="0" xfId="0" applyNumberFormat="1" applyFont="1" applyAlignment="1">
      <alignment horizontal="center" vertical="center"/>
    </xf>
    <xf numFmtId="3" fontId="8" fillId="2" borderId="1" xfId="0" applyNumberFormat="1" applyFont="1" applyFill="1" applyBorder="1">
      <alignment vertical="center"/>
    </xf>
    <xf numFmtId="3" fontId="8" fillId="0" borderId="0" xfId="0" applyNumberFormat="1" applyFont="1">
      <alignment vertical="center"/>
    </xf>
    <xf numFmtId="3" fontId="8" fillId="2" borderId="1" xfId="0" applyNumberFormat="1" applyFont="1" applyFill="1" applyBorder="1" applyAlignment="1">
      <alignment vertical="center" shrinkToFit="1"/>
    </xf>
    <xf numFmtId="3" fontId="6" fillId="0" borderId="0" xfId="0" applyNumberFormat="1" applyFont="1" applyAlignment="1">
      <alignment horizontal="center" vertical="center"/>
    </xf>
    <xf numFmtId="3" fontId="10" fillId="0" borderId="0" xfId="0" applyNumberFormat="1" applyFont="1">
      <alignment vertical="center"/>
    </xf>
    <xf numFmtId="0" fontId="7" fillId="0" borderId="36" xfId="0" applyFont="1" applyBorder="1">
      <alignment vertical="center"/>
    </xf>
    <xf numFmtId="0" fontId="11" fillId="0" borderId="37" xfId="0" applyFont="1" applyBorder="1" applyAlignment="1">
      <alignment horizontal="center" vertical="center"/>
    </xf>
    <xf numFmtId="3" fontId="11" fillId="0" borderId="37" xfId="0" applyNumberFormat="1" applyFont="1" applyBorder="1">
      <alignment vertical="center"/>
    </xf>
    <xf numFmtId="3" fontId="11" fillId="0" borderId="38" xfId="0" applyNumberFormat="1" applyFont="1" applyBorder="1">
      <alignment vertical="center"/>
    </xf>
    <xf numFmtId="0" fontId="11" fillId="0" borderId="0" xfId="0" applyFont="1">
      <alignment vertical="center"/>
    </xf>
    <xf numFmtId="3" fontId="7" fillId="0" borderId="0" xfId="0" applyNumberFormat="1" applyFont="1">
      <alignment vertical="center"/>
    </xf>
    <xf numFmtId="0" fontId="7" fillId="0" borderId="12" xfId="0" applyFont="1" applyBorder="1">
      <alignment vertical="center"/>
    </xf>
    <xf numFmtId="176" fontId="7" fillId="0" borderId="23" xfId="0" applyNumberFormat="1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3" fontId="7" fillId="0" borderId="5" xfId="0" applyNumberFormat="1" applyFont="1" applyBorder="1">
      <alignment vertical="center"/>
    </xf>
    <xf numFmtId="0" fontId="7" fillId="0" borderId="24" xfId="0" applyFont="1" applyBorder="1">
      <alignment vertical="center"/>
    </xf>
    <xf numFmtId="0" fontId="7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3" fontId="11" fillId="0" borderId="0" xfId="0" applyNumberFormat="1" applyFont="1" applyBorder="1">
      <alignment vertical="center"/>
    </xf>
    <xf numFmtId="3" fontId="8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Fill="1" applyBorder="1">
      <alignment vertical="center"/>
    </xf>
    <xf numFmtId="3" fontId="9" fillId="0" borderId="34" xfId="0" applyNumberFormat="1" applyFont="1" applyBorder="1" applyAlignment="1">
      <alignment horizontal="left" vertical="center"/>
    </xf>
    <xf numFmtId="3" fontId="9" fillId="0" borderId="0" xfId="0" applyNumberFormat="1" applyFont="1" applyBorder="1" applyAlignment="1">
      <alignment horizontal="left" vertical="center"/>
    </xf>
    <xf numFmtId="3" fontId="9" fillId="0" borderId="35" xfId="0" applyNumberFormat="1" applyFont="1" applyBorder="1" applyAlignment="1">
      <alignment horizontal="left" vertical="center"/>
    </xf>
    <xf numFmtId="3" fontId="12" fillId="0" borderId="0" xfId="0" applyNumberFormat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9" fillId="0" borderId="31" xfId="0" applyNumberFormat="1" applyFont="1" applyBorder="1" applyAlignment="1">
      <alignment horizontal="left" vertical="center"/>
    </xf>
    <xf numFmtId="3" fontId="9" fillId="0" borderId="32" xfId="0" applyNumberFormat="1" applyFont="1" applyBorder="1" applyAlignment="1">
      <alignment horizontal="left" vertical="center"/>
    </xf>
    <xf numFmtId="3" fontId="9" fillId="0" borderId="33" xfId="0" applyNumberFormat="1" applyFont="1" applyBorder="1" applyAlignment="1">
      <alignment horizontal="left" vertical="center"/>
    </xf>
    <xf numFmtId="3" fontId="10" fillId="0" borderId="34" xfId="0" applyNumberFormat="1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left" vertical="center"/>
    </xf>
    <xf numFmtId="3" fontId="10" fillId="0" borderId="35" xfId="0" applyNumberFormat="1" applyFont="1" applyBorder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3" fontId="9" fillId="0" borderId="39" xfId="0" applyNumberFormat="1" applyFont="1" applyBorder="1" applyAlignment="1">
      <alignment horizontal="left" vertical="center"/>
    </xf>
    <xf numFmtId="3" fontId="9" fillId="0" borderId="40" xfId="0" applyNumberFormat="1" applyFont="1" applyBorder="1" applyAlignment="1">
      <alignment horizontal="left" vertical="center"/>
    </xf>
    <xf numFmtId="3" fontId="9" fillId="0" borderId="41" xfId="0" applyNumberFormat="1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203371</xdr:colOff>
      <xdr:row>43</xdr:row>
      <xdr:rowOff>28575</xdr:rowOff>
    </xdr:from>
    <xdr:to>
      <xdr:col>8</xdr:col>
      <xdr:colOff>17584</xdr:colOff>
      <xdr:row>45</xdr:row>
      <xdr:rowOff>235928</xdr:rowOff>
    </xdr:to>
    <xdr:pic>
      <xdr:nvPicPr>
        <xdr:cNvPr id="2" name="그림 1" descr="인감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94925" y="10045944"/>
          <a:ext cx="705167" cy="704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131885</xdr:colOff>
      <xdr:row>22</xdr:row>
      <xdr:rowOff>80596</xdr:rowOff>
    </xdr:from>
    <xdr:to>
      <xdr:col>9</xdr:col>
      <xdr:colOff>263770</xdr:colOff>
      <xdr:row>39</xdr:row>
      <xdr:rowOff>66858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5421923"/>
          <a:ext cx="7282962" cy="4096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showGridLines="0" tabSelected="1" zoomScale="130" zoomScaleNormal="130" workbookViewId="0">
      <selection sqref="A1:J46"/>
    </sheetView>
  </sheetViews>
  <sheetFormatPr defaultColWidth="12.5" defaultRowHeight="18.75" customHeight="1"/>
  <cols>
    <col min="1" max="1" width="4.5" style="1" customWidth="1"/>
    <col min="2" max="10" width="11.75" style="1" customWidth="1"/>
    <col min="11" max="11" width="6.5" style="1" customWidth="1"/>
    <col min="12" max="12" width="10.25" style="3" customWidth="1"/>
    <col min="13" max="13" width="28" style="3" customWidth="1"/>
    <col min="14" max="15" width="14.625" style="3" customWidth="1"/>
    <col min="16" max="16" width="13.375" style="3" customWidth="1"/>
    <col min="17" max="254" width="12.5" style="1"/>
    <col min="255" max="255" width="4.5" style="1" customWidth="1"/>
    <col min="256" max="263" width="10.25" style="1" customWidth="1"/>
    <col min="264" max="264" width="12.125" style="1" customWidth="1"/>
    <col min="265" max="265" width="10.25" style="1" customWidth="1"/>
    <col min="266" max="266" width="12.5" style="1" customWidth="1"/>
    <col min="267" max="267" width="9" style="1" customWidth="1"/>
    <col min="268" max="268" width="24" style="1" customWidth="1"/>
    <col min="269" max="270" width="14.625" style="1" customWidth="1"/>
    <col min="271" max="271" width="12.75" style="1" customWidth="1"/>
    <col min="272" max="510" width="12.5" style="1"/>
    <col min="511" max="511" width="4.5" style="1" customWidth="1"/>
    <col min="512" max="519" width="10.25" style="1" customWidth="1"/>
    <col min="520" max="520" width="12.125" style="1" customWidth="1"/>
    <col min="521" max="521" width="10.25" style="1" customWidth="1"/>
    <col min="522" max="522" width="12.5" style="1" customWidth="1"/>
    <col min="523" max="523" width="9" style="1" customWidth="1"/>
    <col min="524" max="524" width="24" style="1" customWidth="1"/>
    <col min="525" max="526" width="14.625" style="1" customWidth="1"/>
    <col min="527" max="527" width="12.75" style="1" customWidth="1"/>
    <col min="528" max="766" width="12.5" style="1"/>
    <col min="767" max="767" width="4.5" style="1" customWidth="1"/>
    <col min="768" max="775" width="10.25" style="1" customWidth="1"/>
    <col min="776" max="776" width="12.125" style="1" customWidth="1"/>
    <col min="777" max="777" width="10.25" style="1" customWidth="1"/>
    <col min="778" max="778" width="12.5" style="1" customWidth="1"/>
    <col min="779" max="779" width="9" style="1" customWidth="1"/>
    <col min="780" max="780" width="24" style="1" customWidth="1"/>
    <col min="781" max="782" width="14.625" style="1" customWidth="1"/>
    <col min="783" max="783" width="12.75" style="1" customWidth="1"/>
    <col min="784" max="1022" width="12.5" style="1"/>
    <col min="1023" max="1023" width="4.5" style="1" customWidth="1"/>
    <col min="1024" max="1031" width="10.25" style="1" customWidth="1"/>
    <col min="1032" max="1032" width="12.125" style="1" customWidth="1"/>
    <col min="1033" max="1033" width="10.25" style="1" customWidth="1"/>
    <col min="1034" max="1034" width="12.5" style="1" customWidth="1"/>
    <col min="1035" max="1035" width="9" style="1" customWidth="1"/>
    <col min="1036" max="1036" width="24" style="1" customWidth="1"/>
    <col min="1037" max="1038" width="14.625" style="1" customWidth="1"/>
    <col min="1039" max="1039" width="12.75" style="1" customWidth="1"/>
    <col min="1040" max="1278" width="12.5" style="1"/>
    <col min="1279" max="1279" width="4.5" style="1" customWidth="1"/>
    <col min="1280" max="1287" width="10.25" style="1" customWidth="1"/>
    <col min="1288" max="1288" width="12.125" style="1" customWidth="1"/>
    <col min="1289" max="1289" width="10.25" style="1" customWidth="1"/>
    <col min="1290" max="1290" width="12.5" style="1" customWidth="1"/>
    <col min="1291" max="1291" width="9" style="1" customWidth="1"/>
    <col min="1292" max="1292" width="24" style="1" customWidth="1"/>
    <col min="1293" max="1294" width="14.625" style="1" customWidth="1"/>
    <col min="1295" max="1295" width="12.75" style="1" customWidth="1"/>
    <col min="1296" max="1534" width="12.5" style="1"/>
    <col min="1535" max="1535" width="4.5" style="1" customWidth="1"/>
    <col min="1536" max="1543" width="10.25" style="1" customWidth="1"/>
    <col min="1544" max="1544" width="12.125" style="1" customWidth="1"/>
    <col min="1545" max="1545" width="10.25" style="1" customWidth="1"/>
    <col min="1546" max="1546" width="12.5" style="1" customWidth="1"/>
    <col min="1547" max="1547" width="9" style="1" customWidth="1"/>
    <col min="1548" max="1548" width="24" style="1" customWidth="1"/>
    <col min="1549" max="1550" width="14.625" style="1" customWidth="1"/>
    <col min="1551" max="1551" width="12.75" style="1" customWidth="1"/>
    <col min="1552" max="1790" width="12.5" style="1"/>
    <col min="1791" max="1791" width="4.5" style="1" customWidth="1"/>
    <col min="1792" max="1799" width="10.25" style="1" customWidth="1"/>
    <col min="1800" max="1800" width="12.125" style="1" customWidth="1"/>
    <col min="1801" max="1801" width="10.25" style="1" customWidth="1"/>
    <col min="1802" max="1802" width="12.5" style="1" customWidth="1"/>
    <col min="1803" max="1803" width="9" style="1" customWidth="1"/>
    <col min="1804" max="1804" width="24" style="1" customWidth="1"/>
    <col min="1805" max="1806" width="14.625" style="1" customWidth="1"/>
    <col min="1807" max="1807" width="12.75" style="1" customWidth="1"/>
    <col min="1808" max="2046" width="12.5" style="1"/>
    <col min="2047" max="2047" width="4.5" style="1" customWidth="1"/>
    <col min="2048" max="2055" width="10.25" style="1" customWidth="1"/>
    <col min="2056" max="2056" width="12.125" style="1" customWidth="1"/>
    <col min="2057" max="2057" width="10.25" style="1" customWidth="1"/>
    <col min="2058" max="2058" width="12.5" style="1" customWidth="1"/>
    <col min="2059" max="2059" width="9" style="1" customWidth="1"/>
    <col min="2060" max="2060" width="24" style="1" customWidth="1"/>
    <col min="2061" max="2062" width="14.625" style="1" customWidth="1"/>
    <col min="2063" max="2063" width="12.75" style="1" customWidth="1"/>
    <col min="2064" max="2302" width="12.5" style="1"/>
    <col min="2303" max="2303" width="4.5" style="1" customWidth="1"/>
    <col min="2304" max="2311" width="10.25" style="1" customWidth="1"/>
    <col min="2312" max="2312" width="12.125" style="1" customWidth="1"/>
    <col min="2313" max="2313" width="10.25" style="1" customWidth="1"/>
    <col min="2314" max="2314" width="12.5" style="1" customWidth="1"/>
    <col min="2315" max="2315" width="9" style="1" customWidth="1"/>
    <col min="2316" max="2316" width="24" style="1" customWidth="1"/>
    <col min="2317" max="2318" width="14.625" style="1" customWidth="1"/>
    <col min="2319" max="2319" width="12.75" style="1" customWidth="1"/>
    <col min="2320" max="2558" width="12.5" style="1"/>
    <col min="2559" max="2559" width="4.5" style="1" customWidth="1"/>
    <col min="2560" max="2567" width="10.25" style="1" customWidth="1"/>
    <col min="2568" max="2568" width="12.125" style="1" customWidth="1"/>
    <col min="2569" max="2569" width="10.25" style="1" customWidth="1"/>
    <col min="2570" max="2570" width="12.5" style="1" customWidth="1"/>
    <col min="2571" max="2571" width="9" style="1" customWidth="1"/>
    <col min="2572" max="2572" width="24" style="1" customWidth="1"/>
    <col min="2573" max="2574" width="14.625" style="1" customWidth="1"/>
    <col min="2575" max="2575" width="12.75" style="1" customWidth="1"/>
    <col min="2576" max="2814" width="12.5" style="1"/>
    <col min="2815" max="2815" width="4.5" style="1" customWidth="1"/>
    <col min="2816" max="2823" width="10.25" style="1" customWidth="1"/>
    <col min="2824" max="2824" width="12.125" style="1" customWidth="1"/>
    <col min="2825" max="2825" width="10.25" style="1" customWidth="1"/>
    <col min="2826" max="2826" width="12.5" style="1" customWidth="1"/>
    <col min="2827" max="2827" width="9" style="1" customWidth="1"/>
    <col min="2828" max="2828" width="24" style="1" customWidth="1"/>
    <col min="2829" max="2830" width="14.625" style="1" customWidth="1"/>
    <col min="2831" max="2831" width="12.75" style="1" customWidth="1"/>
    <col min="2832" max="3070" width="12.5" style="1"/>
    <col min="3071" max="3071" width="4.5" style="1" customWidth="1"/>
    <col min="3072" max="3079" width="10.25" style="1" customWidth="1"/>
    <col min="3080" max="3080" width="12.125" style="1" customWidth="1"/>
    <col min="3081" max="3081" width="10.25" style="1" customWidth="1"/>
    <col min="3082" max="3082" width="12.5" style="1" customWidth="1"/>
    <col min="3083" max="3083" width="9" style="1" customWidth="1"/>
    <col min="3084" max="3084" width="24" style="1" customWidth="1"/>
    <col min="3085" max="3086" width="14.625" style="1" customWidth="1"/>
    <col min="3087" max="3087" width="12.75" style="1" customWidth="1"/>
    <col min="3088" max="3326" width="12.5" style="1"/>
    <col min="3327" max="3327" width="4.5" style="1" customWidth="1"/>
    <col min="3328" max="3335" width="10.25" style="1" customWidth="1"/>
    <col min="3336" max="3336" width="12.125" style="1" customWidth="1"/>
    <col min="3337" max="3337" width="10.25" style="1" customWidth="1"/>
    <col min="3338" max="3338" width="12.5" style="1" customWidth="1"/>
    <col min="3339" max="3339" width="9" style="1" customWidth="1"/>
    <col min="3340" max="3340" width="24" style="1" customWidth="1"/>
    <col min="3341" max="3342" width="14.625" style="1" customWidth="1"/>
    <col min="3343" max="3343" width="12.75" style="1" customWidth="1"/>
    <col min="3344" max="3582" width="12.5" style="1"/>
    <col min="3583" max="3583" width="4.5" style="1" customWidth="1"/>
    <col min="3584" max="3591" width="10.25" style="1" customWidth="1"/>
    <col min="3592" max="3592" width="12.125" style="1" customWidth="1"/>
    <col min="3593" max="3593" width="10.25" style="1" customWidth="1"/>
    <col min="3594" max="3594" width="12.5" style="1" customWidth="1"/>
    <col min="3595" max="3595" width="9" style="1" customWidth="1"/>
    <col min="3596" max="3596" width="24" style="1" customWidth="1"/>
    <col min="3597" max="3598" width="14.625" style="1" customWidth="1"/>
    <col min="3599" max="3599" width="12.75" style="1" customWidth="1"/>
    <col min="3600" max="3838" width="12.5" style="1"/>
    <col min="3839" max="3839" width="4.5" style="1" customWidth="1"/>
    <col min="3840" max="3847" width="10.25" style="1" customWidth="1"/>
    <col min="3848" max="3848" width="12.125" style="1" customWidth="1"/>
    <col min="3849" max="3849" width="10.25" style="1" customWidth="1"/>
    <col min="3850" max="3850" width="12.5" style="1" customWidth="1"/>
    <col min="3851" max="3851" width="9" style="1" customWidth="1"/>
    <col min="3852" max="3852" width="24" style="1" customWidth="1"/>
    <col min="3853" max="3854" width="14.625" style="1" customWidth="1"/>
    <col min="3855" max="3855" width="12.75" style="1" customWidth="1"/>
    <col min="3856" max="4094" width="12.5" style="1"/>
    <col min="4095" max="4095" width="4.5" style="1" customWidth="1"/>
    <col min="4096" max="4103" width="10.25" style="1" customWidth="1"/>
    <col min="4104" max="4104" width="12.125" style="1" customWidth="1"/>
    <col min="4105" max="4105" width="10.25" style="1" customWidth="1"/>
    <col min="4106" max="4106" width="12.5" style="1" customWidth="1"/>
    <col min="4107" max="4107" width="9" style="1" customWidth="1"/>
    <col min="4108" max="4108" width="24" style="1" customWidth="1"/>
    <col min="4109" max="4110" width="14.625" style="1" customWidth="1"/>
    <col min="4111" max="4111" width="12.75" style="1" customWidth="1"/>
    <col min="4112" max="4350" width="12.5" style="1"/>
    <col min="4351" max="4351" width="4.5" style="1" customWidth="1"/>
    <col min="4352" max="4359" width="10.25" style="1" customWidth="1"/>
    <col min="4360" max="4360" width="12.125" style="1" customWidth="1"/>
    <col min="4361" max="4361" width="10.25" style="1" customWidth="1"/>
    <col min="4362" max="4362" width="12.5" style="1" customWidth="1"/>
    <col min="4363" max="4363" width="9" style="1" customWidth="1"/>
    <col min="4364" max="4364" width="24" style="1" customWidth="1"/>
    <col min="4365" max="4366" width="14.625" style="1" customWidth="1"/>
    <col min="4367" max="4367" width="12.75" style="1" customWidth="1"/>
    <col min="4368" max="4606" width="12.5" style="1"/>
    <col min="4607" max="4607" width="4.5" style="1" customWidth="1"/>
    <col min="4608" max="4615" width="10.25" style="1" customWidth="1"/>
    <col min="4616" max="4616" width="12.125" style="1" customWidth="1"/>
    <col min="4617" max="4617" width="10.25" style="1" customWidth="1"/>
    <col min="4618" max="4618" width="12.5" style="1" customWidth="1"/>
    <col min="4619" max="4619" width="9" style="1" customWidth="1"/>
    <col min="4620" max="4620" width="24" style="1" customWidth="1"/>
    <col min="4621" max="4622" width="14.625" style="1" customWidth="1"/>
    <col min="4623" max="4623" width="12.75" style="1" customWidth="1"/>
    <col min="4624" max="4862" width="12.5" style="1"/>
    <col min="4863" max="4863" width="4.5" style="1" customWidth="1"/>
    <col min="4864" max="4871" width="10.25" style="1" customWidth="1"/>
    <col min="4872" max="4872" width="12.125" style="1" customWidth="1"/>
    <col min="4873" max="4873" width="10.25" style="1" customWidth="1"/>
    <col min="4874" max="4874" width="12.5" style="1" customWidth="1"/>
    <col min="4875" max="4875" width="9" style="1" customWidth="1"/>
    <col min="4876" max="4876" width="24" style="1" customWidth="1"/>
    <col min="4877" max="4878" width="14.625" style="1" customWidth="1"/>
    <col min="4879" max="4879" width="12.75" style="1" customWidth="1"/>
    <col min="4880" max="5118" width="12.5" style="1"/>
    <col min="5119" max="5119" width="4.5" style="1" customWidth="1"/>
    <col min="5120" max="5127" width="10.25" style="1" customWidth="1"/>
    <col min="5128" max="5128" width="12.125" style="1" customWidth="1"/>
    <col min="5129" max="5129" width="10.25" style="1" customWidth="1"/>
    <col min="5130" max="5130" width="12.5" style="1" customWidth="1"/>
    <col min="5131" max="5131" width="9" style="1" customWidth="1"/>
    <col min="5132" max="5132" width="24" style="1" customWidth="1"/>
    <col min="5133" max="5134" width="14.625" style="1" customWidth="1"/>
    <col min="5135" max="5135" width="12.75" style="1" customWidth="1"/>
    <col min="5136" max="5374" width="12.5" style="1"/>
    <col min="5375" max="5375" width="4.5" style="1" customWidth="1"/>
    <col min="5376" max="5383" width="10.25" style="1" customWidth="1"/>
    <col min="5384" max="5384" width="12.125" style="1" customWidth="1"/>
    <col min="5385" max="5385" width="10.25" style="1" customWidth="1"/>
    <col min="5386" max="5386" width="12.5" style="1" customWidth="1"/>
    <col min="5387" max="5387" width="9" style="1" customWidth="1"/>
    <col min="5388" max="5388" width="24" style="1" customWidth="1"/>
    <col min="5389" max="5390" width="14.625" style="1" customWidth="1"/>
    <col min="5391" max="5391" width="12.75" style="1" customWidth="1"/>
    <col min="5392" max="5630" width="12.5" style="1"/>
    <col min="5631" max="5631" width="4.5" style="1" customWidth="1"/>
    <col min="5632" max="5639" width="10.25" style="1" customWidth="1"/>
    <col min="5640" max="5640" width="12.125" style="1" customWidth="1"/>
    <col min="5641" max="5641" width="10.25" style="1" customWidth="1"/>
    <col min="5642" max="5642" width="12.5" style="1" customWidth="1"/>
    <col min="5643" max="5643" width="9" style="1" customWidth="1"/>
    <col min="5644" max="5644" width="24" style="1" customWidth="1"/>
    <col min="5645" max="5646" width="14.625" style="1" customWidth="1"/>
    <col min="5647" max="5647" width="12.75" style="1" customWidth="1"/>
    <col min="5648" max="5886" width="12.5" style="1"/>
    <col min="5887" max="5887" width="4.5" style="1" customWidth="1"/>
    <col min="5888" max="5895" width="10.25" style="1" customWidth="1"/>
    <col min="5896" max="5896" width="12.125" style="1" customWidth="1"/>
    <col min="5897" max="5897" width="10.25" style="1" customWidth="1"/>
    <col min="5898" max="5898" width="12.5" style="1" customWidth="1"/>
    <col min="5899" max="5899" width="9" style="1" customWidth="1"/>
    <col min="5900" max="5900" width="24" style="1" customWidth="1"/>
    <col min="5901" max="5902" width="14.625" style="1" customWidth="1"/>
    <col min="5903" max="5903" width="12.75" style="1" customWidth="1"/>
    <col min="5904" max="6142" width="12.5" style="1"/>
    <col min="6143" max="6143" width="4.5" style="1" customWidth="1"/>
    <col min="6144" max="6151" width="10.25" style="1" customWidth="1"/>
    <col min="6152" max="6152" width="12.125" style="1" customWidth="1"/>
    <col min="6153" max="6153" width="10.25" style="1" customWidth="1"/>
    <col min="6154" max="6154" width="12.5" style="1" customWidth="1"/>
    <col min="6155" max="6155" width="9" style="1" customWidth="1"/>
    <col min="6156" max="6156" width="24" style="1" customWidth="1"/>
    <col min="6157" max="6158" width="14.625" style="1" customWidth="1"/>
    <col min="6159" max="6159" width="12.75" style="1" customWidth="1"/>
    <col min="6160" max="6398" width="12.5" style="1"/>
    <col min="6399" max="6399" width="4.5" style="1" customWidth="1"/>
    <col min="6400" max="6407" width="10.25" style="1" customWidth="1"/>
    <col min="6408" max="6408" width="12.125" style="1" customWidth="1"/>
    <col min="6409" max="6409" width="10.25" style="1" customWidth="1"/>
    <col min="6410" max="6410" width="12.5" style="1" customWidth="1"/>
    <col min="6411" max="6411" width="9" style="1" customWidth="1"/>
    <col min="6412" max="6412" width="24" style="1" customWidth="1"/>
    <col min="6413" max="6414" width="14.625" style="1" customWidth="1"/>
    <col min="6415" max="6415" width="12.75" style="1" customWidth="1"/>
    <col min="6416" max="6654" width="12.5" style="1"/>
    <col min="6655" max="6655" width="4.5" style="1" customWidth="1"/>
    <col min="6656" max="6663" width="10.25" style="1" customWidth="1"/>
    <col min="6664" max="6664" width="12.125" style="1" customWidth="1"/>
    <col min="6665" max="6665" width="10.25" style="1" customWidth="1"/>
    <col min="6666" max="6666" width="12.5" style="1" customWidth="1"/>
    <col min="6667" max="6667" width="9" style="1" customWidth="1"/>
    <col min="6668" max="6668" width="24" style="1" customWidth="1"/>
    <col min="6669" max="6670" width="14.625" style="1" customWidth="1"/>
    <col min="6671" max="6671" width="12.75" style="1" customWidth="1"/>
    <col min="6672" max="6910" width="12.5" style="1"/>
    <col min="6911" max="6911" width="4.5" style="1" customWidth="1"/>
    <col min="6912" max="6919" width="10.25" style="1" customWidth="1"/>
    <col min="6920" max="6920" width="12.125" style="1" customWidth="1"/>
    <col min="6921" max="6921" width="10.25" style="1" customWidth="1"/>
    <col min="6922" max="6922" width="12.5" style="1" customWidth="1"/>
    <col min="6923" max="6923" width="9" style="1" customWidth="1"/>
    <col min="6924" max="6924" width="24" style="1" customWidth="1"/>
    <col min="6925" max="6926" width="14.625" style="1" customWidth="1"/>
    <col min="6927" max="6927" width="12.75" style="1" customWidth="1"/>
    <col min="6928" max="7166" width="12.5" style="1"/>
    <col min="7167" max="7167" width="4.5" style="1" customWidth="1"/>
    <col min="7168" max="7175" width="10.25" style="1" customWidth="1"/>
    <col min="7176" max="7176" width="12.125" style="1" customWidth="1"/>
    <col min="7177" max="7177" width="10.25" style="1" customWidth="1"/>
    <col min="7178" max="7178" width="12.5" style="1" customWidth="1"/>
    <col min="7179" max="7179" width="9" style="1" customWidth="1"/>
    <col min="7180" max="7180" width="24" style="1" customWidth="1"/>
    <col min="7181" max="7182" width="14.625" style="1" customWidth="1"/>
    <col min="7183" max="7183" width="12.75" style="1" customWidth="1"/>
    <col min="7184" max="7422" width="12.5" style="1"/>
    <col min="7423" max="7423" width="4.5" style="1" customWidth="1"/>
    <col min="7424" max="7431" width="10.25" style="1" customWidth="1"/>
    <col min="7432" max="7432" width="12.125" style="1" customWidth="1"/>
    <col min="7433" max="7433" width="10.25" style="1" customWidth="1"/>
    <col min="7434" max="7434" width="12.5" style="1" customWidth="1"/>
    <col min="7435" max="7435" width="9" style="1" customWidth="1"/>
    <col min="7436" max="7436" width="24" style="1" customWidth="1"/>
    <col min="7437" max="7438" width="14.625" style="1" customWidth="1"/>
    <col min="7439" max="7439" width="12.75" style="1" customWidth="1"/>
    <col min="7440" max="7678" width="12.5" style="1"/>
    <col min="7679" max="7679" width="4.5" style="1" customWidth="1"/>
    <col min="7680" max="7687" width="10.25" style="1" customWidth="1"/>
    <col min="7688" max="7688" width="12.125" style="1" customWidth="1"/>
    <col min="7689" max="7689" width="10.25" style="1" customWidth="1"/>
    <col min="7690" max="7690" width="12.5" style="1" customWidth="1"/>
    <col min="7691" max="7691" width="9" style="1" customWidth="1"/>
    <col min="7692" max="7692" width="24" style="1" customWidth="1"/>
    <col min="7693" max="7694" width="14.625" style="1" customWidth="1"/>
    <col min="7695" max="7695" width="12.75" style="1" customWidth="1"/>
    <col min="7696" max="7934" width="12.5" style="1"/>
    <col min="7935" max="7935" width="4.5" style="1" customWidth="1"/>
    <col min="7936" max="7943" width="10.25" style="1" customWidth="1"/>
    <col min="7944" max="7944" width="12.125" style="1" customWidth="1"/>
    <col min="7945" max="7945" width="10.25" style="1" customWidth="1"/>
    <col min="7946" max="7946" width="12.5" style="1" customWidth="1"/>
    <col min="7947" max="7947" width="9" style="1" customWidth="1"/>
    <col min="7948" max="7948" width="24" style="1" customWidth="1"/>
    <col min="7949" max="7950" width="14.625" style="1" customWidth="1"/>
    <col min="7951" max="7951" width="12.75" style="1" customWidth="1"/>
    <col min="7952" max="8190" width="12.5" style="1"/>
    <col min="8191" max="8191" width="4.5" style="1" customWidth="1"/>
    <col min="8192" max="8199" width="10.25" style="1" customWidth="1"/>
    <col min="8200" max="8200" width="12.125" style="1" customWidth="1"/>
    <col min="8201" max="8201" width="10.25" style="1" customWidth="1"/>
    <col min="8202" max="8202" width="12.5" style="1" customWidth="1"/>
    <col min="8203" max="8203" width="9" style="1" customWidth="1"/>
    <col min="8204" max="8204" width="24" style="1" customWidth="1"/>
    <col min="8205" max="8206" width="14.625" style="1" customWidth="1"/>
    <col min="8207" max="8207" width="12.75" style="1" customWidth="1"/>
    <col min="8208" max="8446" width="12.5" style="1"/>
    <col min="8447" max="8447" width="4.5" style="1" customWidth="1"/>
    <col min="8448" max="8455" width="10.25" style="1" customWidth="1"/>
    <col min="8456" max="8456" width="12.125" style="1" customWidth="1"/>
    <col min="8457" max="8457" width="10.25" style="1" customWidth="1"/>
    <col min="8458" max="8458" width="12.5" style="1" customWidth="1"/>
    <col min="8459" max="8459" width="9" style="1" customWidth="1"/>
    <col min="8460" max="8460" width="24" style="1" customWidth="1"/>
    <col min="8461" max="8462" width="14.625" style="1" customWidth="1"/>
    <col min="8463" max="8463" width="12.75" style="1" customWidth="1"/>
    <col min="8464" max="8702" width="12.5" style="1"/>
    <col min="8703" max="8703" width="4.5" style="1" customWidth="1"/>
    <col min="8704" max="8711" width="10.25" style="1" customWidth="1"/>
    <col min="8712" max="8712" width="12.125" style="1" customWidth="1"/>
    <col min="8713" max="8713" width="10.25" style="1" customWidth="1"/>
    <col min="8714" max="8714" width="12.5" style="1" customWidth="1"/>
    <col min="8715" max="8715" width="9" style="1" customWidth="1"/>
    <col min="8716" max="8716" width="24" style="1" customWidth="1"/>
    <col min="8717" max="8718" width="14.625" style="1" customWidth="1"/>
    <col min="8719" max="8719" width="12.75" style="1" customWidth="1"/>
    <col min="8720" max="8958" width="12.5" style="1"/>
    <col min="8959" max="8959" width="4.5" style="1" customWidth="1"/>
    <col min="8960" max="8967" width="10.25" style="1" customWidth="1"/>
    <col min="8968" max="8968" width="12.125" style="1" customWidth="1"/>
    <col min="8969" max="8969" width="10.25" style="1" customWidth="1"/>
    <col min="8970" max="8970" width="12.5" style="1" customWidth="1"/>
    <col min="8971" max="8971" width="9" style="1" customWidth="1"/>
    <col min="8972" max="8972" width="24" style="1" customWidth="1"/>
    <col min="8973" max="8974" width="14.625" style="1" customWidth="1"/>
    <col min="8975" max="8975" width="12.75" style="1" customWidth="1"/>
    <col min="8976" max="9214" width="12.5" style="1"/>
    <col min="9215" max="9215" width="4.5" style="1" customWidth="1"/>
    <col min="9216" max="9223" width="10.25" style="1" customWidth="1"/>
    <col min="9224" max="9224" width="12.125" style="1" customWidth="1"/>
    <col min="9225" max="9225" width="10.25" style="1" customWidth="1"/>
    <col min="9226" max="9226" width="12.5" style="1" customWidth="1"/>
    <col min="9227" max="9227" width="9" style="1" customWidth="1"/>
    <col min="9228" max="9228" width="24" style="1" customWidth="1"/>
    <col min="9229" max="9230" width="14.625" style="1" customWidth="1"/>
    <col min="9231" max="9231" width="12.75" style="1" customWidth="1"/>
    <col min="9232" max="9470" width="12.5" style="1"/>
    <col min="9471" max="9471" width="4.5" style="1" customWidth="1"/>
    <col min="9472" max="9479" width="10.25" style="1" customWidth="1"/>
    <col min="9480" max="9480" width="12.125" style="1" customWidth="1"/>
    <col min="9481" max="9481" width="10.25" style="1" customWidth="1"/>
    <col min="9482" max="9482" width="12.5" style="1" customWidth="1"/>
    <col min="9483" max="9483" width="9" style="1" customWidth="1"/>
    <col min="9484" max="9484" width="24" style="1" customWidth="1"/>
    <col min="9485" max="9486" width="14.625" style="1" customWidth="1"/>
    <col min="9487" max="9487" width="12.75" style="1" customWidth="1"/>
    <col min="9488" max="9726" width="12.5" style="1"/>
    <col min="9727" max="9727" width="4.5" style="1" customWidth="1"/>
    <col min="9728" max="9735" width="10.25" style="1" customWidth="1"/>
    <col min="9736" max="9736" width="12.125" style="1" customWidth="1"/>
    <col min="9737" max="9737" width="10.25" style="1" customWidth="1"/>
    <col min="9738" max="9738" width="12.5" style="1" customWidth="1"/>
    <col min="9739" max="9739" width="9" style="1" customWidth="1"/>
    <col min="9740" max="9740" width="24" style="1" customWidth="1"/>
    <col min="9741" max="9742" width="14.625" style="1" customWidth="1"/>
    <col min="9743" max="9743" width="12.75" style="1" customWidth="1"/>
    <col min="9744" max="9982" width="12.5" style="1"/>
    <col min="9983" max="9983" width="4.5" style="1" customWidth="1"/>
    <col min="9984" max="9991" width="10.25" style="1" customWidth="1"/>
    <col min="9992" max="9992" width="12.125" style="1" customWidth="1"/>
    <col min="9993" max="9993" width="10.25" style="1" customWidth="1"/>
    <col min="9994" max="9994" width="12.5" style="1" customWidth="1"/>
    <col min="9995" max="9995" width="9" style="1" customWidth="1"/>
    <col min="9996" max="9996" width="24" style="1" customWidth="1"/>
    <col min="9997" max="9998" width="14.625" style="1" customWidth="1"/>
    <col min="9999" max="9999" width="12.75" style="1" customWidth="1"/>
    <col min="10000" max="10238" width="12.5" style="1"/>
    <col min="10239" max="10239" width="4.5" style="1" customWidth="1"/>
    <col min="10240" max="10247" width="10.25" style="1" customWidth="1"/>
    <col min="10248" max="10248" width="12.125" style="1" customWidth="1"/>
    <col min="10249" max="10249" width="10.25" style="1" customWidth="1"/>
    <col min="10250" max="10250" width="12.5" style="1" customWidth="1"/>
    <col min="10251" max="10251" width="9" style="1" customWidth="1"/>
    <col min="10252" max="10252" width="24" style="1" customWidth="1"/>
    <col min="10253" max="10254" width="14.625" style="1" customWidth="1"/>
    <col min="10255" max="10255" width="12.75" style="1" customWidth="1"/>
    <col min="10256" max="10494" width="12.5" style="1"/>
    <col min="10495" max="10495" width="4.5" style="1" customWidth="1"/>
    <col min="10496" max="10503" width="10.25" style="1" customWidth="1"/>
    <col min="10504" max="10504" width="12.125" style="1" customWidth="1"/>
    <col min="10505" max="10505" width="10.25" style="1" customWidth="1"/>
    <col min="10506" max="10506" width="12.5" style="1" customWidth="1"/>
    <col min="10507" max="10507" width="9" style="1" customWidth="1"/>
    <col min="10508" max="10508" width="24" style="1" customWidth="1"/>
    <col min="10509" max="10510" width="14.625" style="1" customWidth="1"/>
    <col min="10511" max="10511" width="12.75" style="1" customWidth="1"/>
    <col min="10512" max="10750" width="12.5" style="1"/>
    <col min="10751" max="10751" width="4.5" style="1" customWidth="1"/>
    <col min="10752" max="10759" width="10.25" style="1" customWidth="1"/>
    <col min="10760" max="10760" width="12.125" style="1" customWidth="1"/>
    <col min="10761" max="10761" width="10.25" style="1" customWidth="1"/>
    <col min="10762" max="10762" width="12.5" style="1" customWidth="1"/>
    <col min="10763" max="10763" width="9" style="1" customWidth="1"/>
    <col min="10764" max="10764" width="24" style="1" customWidth="1"/>
    <col min="10765" max="10766" width="14.625" style="1" customWidth="1"/>
    <col min="10767" max="10767" width="12.75" style="1" customWidth="1"/>
    <col min="10768" max="11006" width="12.5" style="1"/>
    <col min="11007" max="11007" width="4.5" style="1" customWidth="1"/>
    <col min="11008" max="11015" width="10.25" style="1" customWidth="1"/>
    <col min="11016" max="11016" width="12.125" style="1" customWidth="1"/>
    <col min="11017" max="11017" width="10.25" style="1" customWidth="1"/>
    <col min="11018" max="11018" width="12.5" style="1" customWidth="1"/>
    <col min="11019" max="11019" width="9" style="1" customWidth="1"/>
    <col min="11020" max="11020" width="24" style="1" customWidth="1"/>
    <col min="11021" max="11022" width="14.625" style="1" customWidth="1"/>
    <col min="11023" max="11023" width="12.75" style="1" customWidth="1"/>
    <col min="11024" max="11262" width="12.5" style="1"/>
    <col min="11263" max="11263" width="4.5" style="1" customWidth="1"/>
    <col min="11264" max="11271" width="10.25" style="1" customWidth="1"/>
    <col min="11272" max="11272" width="12.125" style="1" customWidth="1"/>
    <col min="11273" max="11273" width="10.25" style="1" customWidth="1"/>
    <col min="11274" max="11274" width="12.5" style="1" customWidth="1"/>
    <col min="11275" max="11275" width="9" style="1" customWidth="1"/>
    <col min="11276" max="11276" width="24" style="1" customWidth="1"/>
    <col min="11277" max="11278" width="14.625" style="1" customWidth="1"/>
    <col min="11279" max="11279" width="12.75" style="1" customWidth="1"/>
    <col min="11280" max="11518" width="12.5" style="1"/>
    <col min="11519" max="11519" width="4.5" style="1" customWidth="1"/>
    <col min="11520" max="11527" width="10.25" style="1" customWidth="1"/>
    <col min="11528" max="11528" width="12.125" style="1" customWidth="1"/>
    <col min="11529" max="11529" width="10.25" style="1" customWidth="1"/>
    <col min="11530" max="11530" width="12.5" style="1" customWidth="1"/>
    <col min="11531" max="11531" width="9" style="1" customWidth="1"/>
    <col min="11532" max="11532" width="24" style="1" customWidth="1"/>
    <col min="11533" max="11534" width="14.625" style="1" customWidth="1"/>
    <col min="11535" max="11535" width="12.75" style="1" customWidth="1"/>
    <col min="11536" max="11774" width="12.5" style="1"/>
    <col min="11775" max="11775" width="4.5" style="1" customWidth="1"/>
    <col min="11776" max="11783" width="10.25" style="1" customWidth="1"/>
    <col min="11784" max="11784" width="12.125" style="1" customWidth="1"/>
    <col min="11785" max="11785" width="10.25" style="1" customWidth="1"/>
    <col min="11786" max="11786" width="12.5" style="1" customWidth="1"/>
    <col min="11787" max="11787" width="9" style="1" customWidth="1"/>
    <col min="11788" max="11788" width="24" style="1" customWidth="1"/>
    <col min="11789" max="11790" width="14.625" style="1" customWidth="1"/>
    <col min="11791" max="11791" width="12.75" style="1" customWidth="1"/>
    <col min="11792" max="12030" width="12.5" style="1"/>
    <col min="12031" max="12031" width="4.5" style="1" customWidth="1"/>
    <col min="12032" max="12039" width="10.25" style="1" customWidth="1"/>
    <col min="12040" max="12040" width="12.125" style="1" customWidth="1"/>
    <col min="12041" max="12041" width="10.25" style="1" customWidth="1"/>
    <col min="12042" max="12042" width="12.5" style="1" customWidth="1"/>
    <col min="12043" max="12043" width="9" style="1" customWidth="1"/>
    <col min="12044" max="12044" width="24" style="1" customWidth="1"/>
    <col min="12045" max="12046" width="14.625" style="1" customWidth="1"/>
    <col min="12047" max="12047" width="12.75" style="1" customWidth="1"/>
    <col min="12048" max="12286" width="12.5" style="1"/>
    <col min="12287" max="12287" width="4.5" style="1" customWidth="1"/>
    <col min="12288" max="12295" width="10.25" style="1" customWidth="1"/>
    <col min="12296" max="12296" width="12.125" style="1" customWidth="1"/>
    <col min="12297" max="12297" width="10.25" style="1" customWidth="1"/>
    <col min="12298" max="12298" width="12.5" style="1" customWidth="1"/>
    <col min="12299" max="12299" width="9" style="1" customWidth="1"/>
    <col min="12300" max="12300" width="24" style="1" customWidth="1"/>
    <col min="12301" max="12302" width="14.625" style="1" customWidth="1"/>
    <col min="12303" max="12303" width="12.75" style="1" customWidth="1"/>
    <col min="12304" max="12542" width="12.5" style="1"/>
    <col min="12543" max="12543" width="4.5" style="1" customWidth="1"/>
    <col min="12544" max="12551" width="10.25" style="1" customWidth="1"/>
    <col min="12552" max="12552" width="12.125" style="1" customWidth="1"/>
    <col min="12553" max="12553" width="10.25" style="1" customWidth="1"/>
    <col min="12554" max="12554" width="12.5" style="1" customWidth="1"/>
    <col min="12555" max="12555" width="9" style="1" customWidth="1"/>
    <col min="12556" max="12556" width="24" style="1" customWidth="1"/>
    <col min="12557" max="12558" width="14.625" style="1" customWidth="1"/>
    <col min="12559" max="12559" width="12.75" style="1" customWidth="1"/>
    <col min="12560" max="12798" width="12.5" style="1"/>
    <col min="12799" max="12799" width="4.5" style="1" customWidth="1"/>
    <col min="12800" max="12807" width="10.25" style="1" customWidth="1"/>
    <col min="12808" max="12808" width="12.125" style="1" customWidth="1"/>
    <col min="12809" max="12809" width="10.25" style="1" customWidth="1"/>
    <col min="12810" max="12810" width="12.5" style="1" customWidth="1"/>
    <col min="12811" max="12811" width="9" style="1" customWidth="1"/>
    <col min="12812" max="12812" width="24" style="1" customWidth="1"/>
    <col min="12813" max="12814" width="14.625" style="1" customWidth="1"/>
    <col min="12815" max="12815" width="12.75" style="1" customWidth="1"/>
    <col min="12816" max="13054" width="12.5" style="1"/>
    <col min="13055" max="13055" width="4.5" style="1" customWidth="1"/>
    <col min="13056" max="13063" width="10.25" style="1" customWidth="1"/>
    <col min="13064" max="13064" width="12.125" style="1" customWidth="1"/>
    <col min="13065" max="13065" width="10.25" style="1" customWidth="1"/>
    <col min="13066" max="13066" width="12.5" style="1" customWidth="1"/>
    <col min="13067" max="13067" width="9" style="1" customWidth="1"/>
    <col min="13068" max="13068" width="24" style="1" customWidth="1"/>
    <col min="13069" max="13070" width="14.625" style="1" customWidth="1"/>
    <col min="13071" max="13071" width="12.75" style="1" customWidth="1"/>
    <col min="13072" max="13310" width="12.5" style="1"/>
    <col min="13311" max="13311" width="4.5" style="1" customWidth="1"/>
    <col min="13312" max="13319" width="10.25" style="1" customWidth="1"/>
    <col min="13320" max="13320" width="12.125" style="1" customWidth="1"/>
    <col min="13321" max="13321" width="10.25" style="1" customWidth="1"/>
    <col min="13322" max="13322" width="12.5" style="1" customWidth="1"/>
    <col min="13323" max="13323" width="9" style="1" customWidth="1"/>
    <col min="13324" max="13324" width="24" style="1" customWidth="1"/>
    <col min="13325" max="13326" width="14.625" style="1" customWidth="1"/>
    <col min="13327" max="13327" width="12.75" style="1" customWidth="1"/>
    <col min="13328" max="13566" width="12.5" style="1"/>
    <col min="13567" max="13567" width="4.5" style="1" customWidth="1"/>
    <col min="13568" max="13575" width="10.25" style="1" customWidth="1"/>
    <col min="13576" max="13576" width="12.125" style="1" customWidth="1"/>
    <col min="13577" max="13577" width="10.25" style="1" customWidth="1"/>
    <col min="13578" max="13578" width="12.5" style="1" customWidth="1"/>
    <col min="13579" max="13579" width="9" style="1" customWidth="1"/>
    <col min="13580" max="13580" width="24" style="1" customWidth="1"/>
    <col min="13581" max="13582" width="14.625" style="1" customWidth="1"/>
    <col min="13583" max="13583" width="12.75" style="1" customWidth="1"/>
    <col min="13584" max="13822" width="12.5" style="1"/>
    <col min="13823" max="13823" width="4.5" style="1" customWidth="1"/>
    <col min="13824" max="13831" width="10.25" style="1" customWidth="1"/>
    <col min="13832" max="13832" width="12.125" style="1" customWidth="1"/>
    <col min="13833" max="13833" width="10.25" style="1" customWidth="1"/>
    <col min="13834" max="13834" width="12.5" style="1" customWidth="1"/>
    <col min="13835" max="13835" width="9" style="1" customWidth="1"/>
    <col min="13836" max="13836" width="24" style="1" customWidth="1"/>
    <col min="13837" max="13838" width="14.625" style="1" customWidth="1"/>
    <col min="13839" max="13839" width="12.75" style="1" customWidth="1"/>
    <col min="13840" max="14078" width="12.5" style="1"/>
    <col min="14079" max="14079" width="4.5" style="1" customWidth="1"/>
    <col min="14080" max="14087" width="10.25" style="1" customWidth="1"/>
    <col min="14088" max="14088" width="12.125" style="1" customWidth="1"/>
    <col min="14089" max="14089" width="10.25" style="1" customWidth="1"/>
    <col min="14090" max="14090" width="12.5" style="1" customWidth="1"/>
    <col min="14091" max="14091" width="9" style="1" customWidth="1"/>
    <col min="14092" max="14092" width="24" style="1" customWidth="1"/>
    <col min="14093" max="14094" width="14.625" style="1" customWidth="1"/>
    <col min="14095" max="14095" width="12.75" style="1" customWidth="1"/>
    <col min="14096" max="14334" width="12.5" style="1"/>
    <col min="14335" max="14335" width="4.5" style="1" customWidth="1"/>
    <col min="14336" max="14343" width="10.25" style="1" customWidth="1"/>
    <col min="14344" max="14344" width="12.125" style="1" customWidth="1"/>
    <col min="14345" max="14345" width="10.25" style="1" customWidth="1"/>
    <col min="14346" max="14346" width="12.5" style="1" customWidth="1"/>
    <col min="14347" max="14347" width="9" style="1" customWidth="1"/>
    <col min="14348" max="14348" width="24" style="1" customWidth="1"/>
    <col min="14349" max="14350" width="14.625" style="1" customWidth="1"/>
    <col min="14351" max="14351" width="12.75" style="1" customWidth="1"/>
    <col min="14352" max="14590" width="12.5" style="1"/>
    <col min="14591" max="14591" width="4.5" style="1" customWidth="1"/>
    <col min="14592" max="14599" width="10.25" style="1" customWidth="1"/>
    <col min="14600" max="14600" width="12.125" style="1" customWidth="1"/>
    <col min="14601" max="14601" width="10.25" style="1" customWidth="1"/>
    <col min="14602" max="14602" width="12.5" style="1" customWidth="1"/>
    <col min="14603" max="14603" width="9" style="1" customWidth="1"/>
    <col min="14604" max="14604" width="24" style="1" customWidth="1"/>
    <col min="14605" max="14606" width="14.625" style="1" customWidth="1"/>
    <col min="14607" max="14607" width="12.75" style="1" customWidth="1"/>
    <col min="14608" max="14846" width="12.5" style="1"/>
    <col min="14847" max="14847" width="4.5" style="1" customWidth="1"/>
    <col min="14848" max="14855" width="10.25" style="1" customWidth="1"/>
    <col min="14856" max="14856" width="12.125" style="1" customWidth="1"/>
    <col min="14857" max="14857" width="10.25" style="1" customWidth="1"/>
    <col min="14858" max="14858" width="12.5" style="1" customWidth="1"/>
    <col min="14859" max="14859" width="9" style="1" customWidth="1"/>
    <col min="14860" max="14860" width="24" style="1" customWidth="1"/>
    <col min="14861" max="14862" width="14.625" style="1" customWidth="1"/>
    <col min="14863" max="14863" width="12.75" style="1" customWidth="1"/>
    <col min="14864" max="15102" width="12.5" style="1"/>
    <col min="15103" max="15103" width="4.5" style="1" customWidth="1"/>
    <col min="15104" max="15111" width="10.25" style="1" customWidth="1"/>
    <col min="15112" max="15112" width="12.125" style="1" customWidth="1"/>
    <col min="15113" max="15113" width="10.25" style="1" customWidth="1"/>
    <col min="15114" max="15114" width="12.5" style="1" customWidth="1"/>
    <col min="15115" max="15115" width="9" style="1" customWidth="1"/>
    <col min="15116" max="15116" width="24" style="1" customWidth="1"/>
    <col min="15117" max="15118" width="14.625" style="1" customWidth="1"/>
    <col min="15119" max="15119" width="12.75" style="1" customWidth="1"/>
    <col min="15120" max="15358" width="12.5" style="1"/>
    <col min="15359" max="15359" width="4.5" style="1" customWidth="1"/>
    <col min="15360" max="15367" width="10.25" style="1" customWidth="1"/>
    <col min="15368" max="15368" width="12.125" style="1" customWidth="1"/>
    <col min="15369" max="15369" width="10.25" style="1" customWidth="1"/>
    <col min="15370" max="15370" width="12.5" style="1" customWidth="1"/>
    <col min="15371" max="15371" width="9" style="1" customWidth="1"/>
    <col min="15372" max="15372" width="24" style="1" customWidth="1"/>
    <col min="15373" max="15374" width="14.625" style="1" customWidth="1"/>
    <col min="15375" max="15375" width="12.75" style="1" customWidth="1"/>
    <col min="15376" max="15614" width="12.5" style="1"/>
    <col min="15615" max="15615" width="4.5" style="1" customWidth="1"/>
    <col min="15616" max="15623" width="10.25" style="1" customWidth="1"/>
    <col min="15624" max="15624" width="12.125" style="1" customWidth="1"/>
    <col min="15625" max="15625" width="10.25" style="1" customWidth="1"/>
    <col min="15626" max="15626" width="12.5" style="1" customWidth="1"/>
    <col min="15627" max="15627" width="9" style="1" customWidth="1"/>
    <col min="15628" max="15628" width="24" style="1" customWidth="1"/>
    <col min="15629" max="15630" width="14.625" style="1" customWidth="1"/>
    <col min="15631" max="15631" width="12.75" style="1" customWidth="1"/>
    <col min="15632" max="15870" width="12.5" style="1"/>
    <col min="15871" max="15871" width="4.5" style="1" customWidth="1"/>
    <col min="15872" max="15879" width="10.25" style="1" customWidth="1"/>
    <col min="15880" max="15880" width="12.125" style="1" customWidth="1"/>
    <col min="15881" max="15881" width="10.25" style="1" customWidth="1"/>
    <col min="15882" max="15882" width="12.5" style="1" customWidth="1"/>
    <col min="15883" max="15883" width="9" style="1" customWidth="1"/>
    <col min="15884" max="15884" width="24" style="1" customWidth="1"/>
    <col min="15885" max="15886" width="14.625" style="1" customWidth="1"/>
    <col min="15887" max="15887" width="12.75" style="1" customWidth="1"/>
    <col min="15888" max="16126" width="12.5" style="1"/>
    <col min="16127" max="16127" width="4.5" style="1" customWidth="1"/>
    <col min="16128" max="16135" width="10.25" style="1" customWidth="1"/>
    <col min="16136" max="16136" width="12.125" style="1" customWidth="1"/>
    <col min="16137" max="16137" width="10.25" style="1" customWidth="1"/>
    <col min="16138" max="16138" width="12.5" style="1" customWidth="1"/>
    <col min="16139" max="16139" width="9" style="1" customWidth="1"/>
    <col min="16140" max="16140" width="24" style="1" customWidth="1"/>
    <col min="16141" max="16142" width="14.625" style="1" customWidth="1"/>
    <col min="16143" max="16143" width="12.75" style="1" customWidth="1"/>
    <col min="16144" max="16384" width="12.5" style="1"/>
  </cols>
  <sheetData>
    <row r="1" spans="1:16" ht="25.5">
      <c r="A1" s="64" t="s">
        <v>26</v>
      </c>
      <c r="B1" s="64"/>
      <c r="C1" s="64"/>
      <c r="D1" s="64"/>
      <c r="E1" s="64"/>
      <c r="F1" s="64"/>
      <c r="G1" s="64"/>
      <c r="H1" s="64"/>
      <c r="I1" s="64"/>
      <c r="J1" s="64"/>
      <c r="L1" s="65" t="s">
        <v>25</v>
      </c>
      <c r="M1" s="66"/>
      <c r="N1" s="66"/>
      <c r="O1" s="66"/>
      <c r="P1" s="66"/>
    </row>
    <row r="2" spans="1:16" s="2" customFormat="1" ht="14.25" thickBot="1">
      <c r="A2" s="67" t="s">
        <v>57</v>
      </c>
      <c r="B2" s="67"/>
      <c r="C2" s="67"/>
      <c r="D2" s="67"/>
      <c r="E2" s="67"/>
      <c r="F2" s="67"/>
      <c r="G2" s="67"/>
      <c r="H2" s="67"/>
      <c r="I2" s="67"/>
      <c r="J2" s="67"/>
      <c r="L2" s="3"/>
      <c r="M2" s="3"/>
      <c r="N2" s="3"/>
      <c r="O2" s="3"/>
      <c r="P2" s="3"/>
    </row>
    <row r="3" spans="1:16" s="2" customFormat="1" ht="18.95" customHeight="1" thickBot="1">
      <c r="B3" s="2" t="s">
        <v>58</v>
      </c>
      <c r="J3" s="4" t="s">
        <v>0</v>
      </c>
      <c r="L3" s="5" t="s">
        <v>1</v>
      </c>
      <c r="M3" s="6" t="s">
        <v>2</v>
      </c>
      <c r="N3" s="6" t="s">
        <v>3</v>
      </c>
      <c r="O3" s="6" t="s">
        <v>4</v>
      </c>
      <c r="P3" s="7" t="s">
        <v>5</v>
      </c>
    </row>
    <row r="4" spans="1:16" s="2" customFormat="1" ht="18.95" customHeight="1">
      <c r="A4" s="68" t="s">
        <v>6</v>
      </c>
      <c r="B4" s="70" t="s">
        <v>7</v>
      </c>
      <c r="C4" s="71"/>
      <c r="D4" s="71"/>
      <c r="E4" s="71"/>
      <c r="F4" s="72"/>
      <c r="G4" s="73" t="s">
        <v>8</v>
      </c>
      <c r="H4" s="71"/>
      <c r="I4" s="71"/>
      <c r="J4" s="72"/>
      <c r="L4" s="8">
        <v>42013</v>
      </c>
      <c r="M4" s="9" t="s">
        <v>27</v>
      </c>
      <c r="N4" s="10">
        <v>190000</v>
      </c>
      <c r="O4" s="10"/>
      <c r="P4" s="11">
        <f>N4-O4</f>
        <v>190000</v>
      </c>
    </row>
    <row r="5" spans="1:16" s="2" customFormat="1" ht="18.95" customHeight="1" thickBot="1">
      <c r="A5" s="69"/>
      <c r="B5" s="12" t="s">
        <v>21</v>
      </c>
      <c r="C5" s="13" t="s">
        <v>10</v>
      </c>
      <c r="D5" s="14" t="s">
        <v>22</v>
      </c>
      <c r="E5" s="13" t="s">
        <v>23</v>
      </c>
      <c r="F5" s="15" t="s">
        <v>11</v>
      </c>
      <c r="G5" s="16" t="s">
        <v>9</v>
      </c>
      <c r="H5" s="14" t="s">
        <v>12</v>
      </c>
      <c r="I5" s="14" t="s">
        <v>13</v>
      </c>
      <c r="J5" s="15" t="s">
        <v>11</v>
      </c>
      <c r="L5" s="8">
        <v>42015</v>
      </c>
      <c r="M5" s="17" t="s">
        <v>28</v>
      </c>
      <c r="N5" s="10"/>
      <c r="O5" s="10">
        <v>47000</v>
      </c>
      <c r="P5" s="18">
        <f t="shared" ref="P5:P21" si="0">N5-O5</f>
        <v>-47000</v>
      </c>
    </row>
    <row r="6" spans="1:16" s="2" customFormat="1" ht="18.95" customHeight="1" thickTop="1">
      <c r="A6" s="19">
        <v>1</v>
      </c>
      <c r="B6" s="20">
        <v>190000</v>
      </c>
      <c r="C6" s="21"/>
      <c r="D6" s="21"/>
      <c r="E6" s="21"/>
      <c r="F6" s="22">
        <f>SUM(B6:E6)</f>
        <v>190000</v>
      </c>
      <c r="G6" s="23">
        <v>47000</v>
      </c>
      <c r="H6" s="21"/>
      <c r="I6" s="21"/>
      <c r="J6" s="22">
        <f t="shared" ref="J6:J17" si="1">SUM(G6:I6)</f>
        <v>47000</v>
      </c>
      <c r="L6" s="8">
        <v>42048</v>
      </c>
      <c r="M6" s="9" t="s">
        <v>29</v>
      </c>
      <c r="N6" s="10">
        <v>140000</v>
      </c>
      <c r="O6" s="10"/>
      <c r="P6" s="18">
        <f t="shared" si="0"/>
        <v>140000</v>
      </c>
    </row>
    <row r="7" spans="1:16" s="2" customFormat="1" ht="18.95" customHeight="1">
      <c r="A7" s="24">
        <v>2</v>
      </c>
      <c r="B7" s="25">
        <v>140000</v>
      </c>
      <c r="C7" s="26"/>
      <c r="D7" s="26"/>
      <c r="E7" s="26"/>
      <c r="F7" s="27">
        <f t="shared" ref="F7:F17" si="2">SUM(B7:E7)</f>
        <v>140000</v>
      </c>
      <c r="G7" s="28"/>
      <c r="H7" s="26"/>
      <c r="I7" s="26"/>
      <c r="J7" s="27">
        <f t="shared" si="1"/>
        <v>0</v>
      </c>
      <c r="L7" s="8">
        <v>42077</v>
      </c>
      <c r="M7" s="9" t="s">
        <v>31</v>
      </c>
      <c r="N7" s="10">
        <v>140000</v>
      </c>
      <c r="O7" s="10"/>
      <c r="P7" s="18">
        <f t="shared" si="0"/>
        <v>140000</v>
      </c>
    </row>
    <row r="8" spans="1:16" s="2" customFormat="1" ht="18.95" customHeight="1">
      <c r="A8" s="24">
        <v>3</v>
      </c>
      <c r="B8" s="25">
        <v>140000</v>
      </c>
      <c r="C8" s="26"/>
      <c r="D8" s="26"/>
      <c r="E8" s="26">
        <v>441</v>
      </c>
      <c r="F8" s="27">
        <f t="shared" si="2"/>
        <v>140441</v>
      </c>
      <c r="G8" s="28"/>
      <c r="H8" s="26"/>
      <c r="I8" s="26">
        <v>100000</v>
      </c>
      <c r="J8" s="27">
        <f t="shared" si="1"/>
        <v>100000</v>
      </c>
      <c r="L8" s="8">
        <v>42097</v>
      </c>
      <c r="M8" s="9" t="s">
        <v>32</v>
      </c>
      <c r="N8" s="60">
        <v>80000</v>
      </c>
      <c r="O8" s="10">
        <v>48500</v>
      </c>
      <c r="P8" s="18">
        <f t="shared" si="0"/>
        <v>31500</v>
      </c>
    </row>
    <row r="9" spans="1:16" s="2" customFormat="1" ht="18.95" customHeight="1">
      <c r="A9" s="24">
        <v>4</v>
      </c>
      <c r="B9" s="25">
        <v>80000</v>
      </c>
      <c r="C9" s="26"/>
      <c r="D9" s="26"/>
      <c r="E9" s="26"/>
      <c r="F9" s="27">
        <f t="shared" si="2"/>
        <v>80000</v>
      </c>
      <c r="G9" s="28">
        <v>48500</v>
      </c>
      <c r="H9" s="26">
        <f>100500+50500</f>
        <v>151000</v>
      </c>
      <c r="I9" s="26"/>
      <c r="J9" s="27">
        <f t="shared" si="1"/>
        <v>199500</v>
      </c>
      <c r="L9" s="8">
        <v>42139</v>
      </c>
      <c r="M9" s="9" t="s">
        <v>36</v>
      </c>
      <c r="N9" s="60">
        <v>100000</v>
      </c>
      <c r="O9" s="10">
        <v>59000</v>
      </c>
      <c r="P9" s="11">
        <f t="shared" si="0"/>
        <v>41000</v>
      </c>
    </row>
    <row r="10" spans="1:16" s="2" customFormat="1" ht="18.95" customHeight="1">
      <c r="A10" s="24">
        <v>5</v>
      </c>
      <c r="B10" s="25">
        <v>100000</v>
      </c>
      <c r="C10" s="26"/>
      <c r="D10" s="26"/>
      <c r="E10" s="26"/>
      <c r="F10" s="27">
        <f t="shared" si="2"/>
        <v>100000</v>
      </c>
      <c r="G10" s="28">
        <v>59000</v>
      </c>
      <c r="H10" s="26"/>
      <c r="I10" s="26"/>
      <c r="J10" s="27">
        <f t="shared" si="1"/>
        <v>59000</v>
      </c>
      <c r="L10" s="8">
        <v>42167</v>
      </c>
      <c r="M10" s="9" t="s">
        <v>38</v>
      </c>
      <c r="N10" s="10">
        <v>150000</v>
      </c>
      <c r="O10" s="10"/>
      <c r="P10" s="11">
        <f t="shared" si="0"/>
        <v>150000</v>
      </c>
    </row>
    <row r="11" spans="1:16" s="2" customFormat="1" ht="18.95" customHeight="1">
      <c r="A11" s="24">
        <v>6</v>
      </c>
      <c r="B11" s="25">
        <v>150000</v>
      </c>
      <c r="C11" s="26"/>
      <c r="D11" s="26"/>
      <c r="E11" s="26">
        <v>834</v>
      </c>
      <c r="F11" s="27">
        <f t="shared" si="2"/>
        <v>150834</v>
      </c>
      <c r="G11" s="28"/>
      <c r="H11" s="26"/>
      <c r="I11" s="26"/>
      <c r="J11" s="27">
        <f t="shared" si="1"/>
        <v>0</v>
      </c>
      <c r="L11" s="8">
        <v>42196</v>
      </c>
      <c r="M11" s="9" t="s">
        <v>39</v>
      </c>
      <c r="N11" s="10">
        <v>170000</v>
      </c>
      <c r="O11" s="10">
        <v>8000</v>
      </c>
      <c r="P11" s="11">
        <f t="shared" si="0"/>
        <v>162000</v>
      </c>
    </row>
    <row r="12" spans="1:16" s="2" customFormat="1" ht="18.95" customHeight="1">
      <c r="A12" s="24">
        <v>7</v>
      </c>
      <c r="B12" s="25">
        <f>170000+2370000</f>
        <v>2540000</v>
      </c>
      <c r="C12" s="26"/>
      <c r="D12" s="26">
        <f>1465000+400000</f>
        <v>1865000</v>
      </c>
      <c r="E12" s="26"/>
      <c r="F12" s="27">
        <f t="shared" si="2"/>
        <v>4405000</v>
      </c>
      <c r="G12" s="28">
        <f>3234380+107000+8000</f>
        <v>3349380</v>
      </c>
      <c r="H12" s="26"/>
      <c r="I12" s="26">
        <v>150000</v>
      </c>
      <c r="J12" s="27">
        <f t="shared" si="1"/>
        <v>3499380</v>
      </c>
      <c r="L12" s="8">
        <v>42198</v>
      </c>
      <c r="M12" s="9" t="s">
        <v>40</v>
      </c>
      <c r="N12" s="10">
        <v>2370000</v>
      </c>
      <c r="O12" s="10">
        <f>3209380+25000</f>
        <v>3234380</v>
      </c>
      <c r="P12" s="11">
        <f t="shared" si="0"/>
        <v>-864380</v>
      </c>
    </row>
    <row r="13" spans="1:16" s="2" customFormat="1" ht="18.95" customHeight="1">
      <c r="A13" s="24">
        <v>8</v>
      </c>
      <c r="B13" s="25"/>
      <c r="C13" s="26"/>
      <c r="D13" s="26"/>
      <c r="E13" s="26"/>
      <c r="F13" s="27">
        <f t="shared" si="2"/>
        <v>0</v>
      </c>
      <c r="G13" s="28">
        <v>62500</v>
      </c>
      <c r="H13" s="26"/>
      <c r="I13" s="26"/>
      <c r="J13" s="27">
        <f t="shared" si="1"/>
        <v>62500</v>
      </c>
      <c r="L13" s="8">
        <v>42214</v>
      </c>
      <c r="M13" s="9" t="s">
        <v>41</v>
      </c>
      <c r="N13" s="10"/>
      <c r="O13" s="10">
        <v>107000</v>
      </c>
      <c r="P13" s="11">
        <f t="shared" si="0"/>
        <v>-107000</v>
      </c>
    </row>
    <row r="14" spans="1:16" s="2" customFormat="1" ht="18.95" customHeight="1">
      <c r="A14" s="24">
        <v>9</v>
      </c>
      <c r="B14" s="25">
        <v>120000</v>
      </c>
      <c r="C14" s="26"/>
      <c r="D14" s="26"/>
      <c r="E14" s="26">
        <v>823</v>
      </c>
      <c r="F14" s="27">
        <f t="shared" si="2"/>
        <v>120823</v>
      </c>
      <c r="G14" s="28">
        <v>79500</v>
      </c>
      <c r="H14" s="26"/>
      <c r="I14" s="26"/>
      <c r="J14" s="27">
        <f t="shared" si="1"/>
        <v>79500</v>
      </c>
      <c r="L14" s="8">
        <v>42233</v>
      </c>
      <c r="M14" s="9" t="s">
        <v>43</v>
      </c>
      <c r="N14" s="10"/>
      <c r="O14" s="10">
        <v>62500</v>
      </c>
      <c r="P14" s="11">
        <f t="shared" si="0"/>
        <v>-62500</v>
      </c>
    </row>
    <row r="15" spans="1:16" s="2" customFormat="1" ht="18.95" customHeight="1">
      <c r="A15" s="24">
        <v>10</v>
      </c>
      <c r="B15" s="25">
        <v>70000</v>
      </c>
      <c r="C15" s="26"/>
      <c r="D15" s="26"/>
      <c r="E15" s="26"/>
      <c r="F15" s="27">
        <f t="shared" si="2"/>
        <v>70000</v>
      </c>
      <c r="G15" s="28">
        <v>53000</v>
      </c>
      <c r="H15" s="26">
        <v>50000</v>
      </c>
      <c r="I15" s="26"/>
      <c r="J15" s="27">
        <f t="shared" si="1"/>
        <v>103000</v>
      </c>
      <c r="L15" s="8">
        <v>42259</v>
      </c>
      <c r="M15" s="9" t="s">
        <v>45</v>
      </c>
      <c r="N15" s="10">
        <v>120000</v>
      </c>
      <c r="O15" s="10">
        <v>79500</v>
      </c>
      <c r="P15" s="11">
        <f t="shared" si="0"/>
        <v>40500</v>
      </c>
    </row>
    <row r="16" spans="1:16" s="2" customFormat="1" ht="18.95" customHeight="1">
      <c r="A16" s="24">
        <v>11</v>
      </c>
      <c r="B16" s="25">
        <v>140000</v>
      </c>
      <c r="C16" s="26"/>
      <c r="D16" s="26"/>
      <c r="E16" s="26"/>
      <c r="F16" s="27">
        <f t="shared" si="2"/>
        <v>140000</v>
      </c>
      <c r="G16" s="28">
        <v>26000</v>
      </c>
      <c r="H16" s="26"/>
      <c r="I16" s="26"/>
      <c r="J16" s="27">
        <f t="shared" si="1"/>
        <v>26000</v>
      </c>
      <c r="L16" s="8">
        <v>42303</v>
      </c>
      <c r="M16" s="9" t="s">
        <v>52</v>
      </c>
      <c r="N16" s="60">
        <v>70000</v>
      </c>
      <c r="O16" s="10">
        <v>53000</v>
      </c>
      <c r="P16" s="11">
        <f t="shared" si="0"/>
        <v>17000</v>
      </c>
    </row>
    <row r="17" spans="1:16" s="2" customFormat="1" ht="18.95" customHeight="1" thickBot="1">
      <c r="A17" s="29">
        <v>12</v>
      </c>
      <c r="B17" s="30"/>
      <c r="C17" s="31"/>
      <c r="D17" s="31">
        <v>400000</v>
      </c>
      <c r="E17" s="31">
        <f>200000+770</f>
        <v>200770</v>
      </c>
      <c r="F17" s="32">
        <f t="shared" si="2"/>
        <v>600770</v>
      </c>
      <c r="G17" s="33">
        <f>67000+217000+792500</f>
        <v>1076500</v>
      </c>
      <c r="H17" s="31"/>
      <c r="I17" s="31">
        <v>100000</v>
      </c>
      <c r="J17" s="32">
        <f t="shared" si="1"/>
        <v>1176500</v>
      </c>
      <c r="L17" s="8">
        <v>42311</v>
      </c>
      <c r="M17" s="9" t="s">
        <v>47</v>
      </c>
      <c r="N17" s="10"/>
      <c r="O17" s="10">
        <v>26000</v>
      </c>
      <c r="P17" s="11">
        <f t="shared" si="0"/>
        <v>-26000</v>
      </c>
    </row>
    <row r="18" spans="1:16" s="2" customFormat="1" ht="18.95" customHeight="1" thickTop="1" thickBot="1">
      <c r="A18" s="34" t="s">
        <v>11</v>
      </c>
      <c r="B18" s="35">
        <f>SUM(B6:B17)</f>
        <v>3670000</v>
      </c>
      <c r="C18" s="36">
        <f t="shared" ref="C18:H18" si="3">SUM(C6:C17)</f>
        <v>0</v>
      </c>
      <c r="D18" s="36">
        <f t="shared" si="3"/>
        <v>2265000</v>
      </c>
      <c r="E18" s="36">
        <f t="shared" si="3"/>
        <v>202868</v>
      </c>
      <c r="F18" s="37">
        <f t="shared" si="3"/>
        <v>6137868</v>
      </c>
      <c r="G18" s="38">
        <f>SUM(G6:G17)</f>
        <v>4801380</v>
      </c>
      <c r="H18" s="36">
        <f t="shared" si="3"/>
        <v>201000</v>
      </c>
      <c r="I18" s="36">
        <f>SUM(I6:I17)</f>
        <v>350000</v>
      </c>
      <c r="J18" s="37">
        <f>SUM(J6:J17)</f>
        <v>5352380</v>
      </c>
      <c r="L18" s="8">
        <v>42329</v>
      </c>
      <c r="M18" s="9" t="s">
        <v>48</v>
      </c>
      <c r="N18" s="10">
        <v>140000</v>
      </c>
      <c r="O18" s="10"/>
      <c r="P18" s="11">
        <f t="shared" si="0"/>
        <v>140000</v>
      </c>
    </row>
    <row r="19" spans="1:16" s="2" customFormat="1" ht="18.95" customHeight="1">
      <c r="A19" s="39"/>
      <c r="B19" s="1"/>
      <c r="C19" s="1"/>
      <c r="D19" s="1"/>
      <c r="E19" s="1"/>
      <c r="F19" s="1"/>
      <c r="G19" s="1"/>
      <c r="H19" s="1"/>
      <c r="I19" s="1"/>
      <c r="J19" s="1"/>
      <c r="L19" s="8">
        <v>42340</v>
      </c>
      <c r="M19" s="9" t="s">
        <v>28</v>
      </c>
      <c r="N19" s="10"/>
      <c r="O19" s="10">
        <v>67000</v>
      </c>
      <c r="P19" s="11">
        <f t="shared" si="0"/>
        <v>-67000</v>
      </c>
    </row>
    <row r="20" spans="1:16" s="2" customFormat="1" ht="18.95" customHeight="1">
      <c r="A20" s="74" t="s">
        <v>14</v>
      </c>
      <c r="B20" s="74"/>
      <c r="C20" s="40">
        <v>2355820</v>
      </c>
      <c r="D20" s="41"/>
      <c r="E20" s="59" t="s">
        <v>15</v>
      </c>
      <c r="F20" s="42">
        <f>F18+C20</f>
        <v>8493688</v>
      </c>
      <c r="G20" s="41"/>
      <c r="H20" s="41"/>
      <c r="I20" s="59" t="s">
        <v>5</v>
      </c>
      <c r="J20" s="40">
        <f>F20-J18</f>
        <v>3141308</v>
      </c>
      <c r="L20" s="8">
        <v>42722</v>
      </c>
      <c r="M20" s="9" t="s">
        <v>53</v>
      </c>
      <c r="N20" s="10"/>
      <c r="O20" s="10">
        <v>217000</v>
      </c>
      <c r="P20" s="11">
        <f t="shared" si="0"/>
        <v>-217000</v>
      </c>
    </row>
    <row r="21" spans="1:16" s="2" customFormat="1" ht="18.95" customHeight="1" thickBot="1">
      <c r="A21" s="43"/>
      <c r="L21" s="8">
        <v>42722</v>
      </c>
      <c r="M21" s="9" t="s">
        <v>54</v>
      </c>
      <c r="N21" s="10"/>
      <c r="O21" s="10">
        <v>792500</v>
      </c>
      <c r="P21" s="11">
        <f t="shared" si="0"/>
        <v>-792500</v>
      </c>
    </row>
    <row r="22" spans="1:16" s="44" customFormat="1" ht="18.95" customHeight="1" thickBot="1">
      <c r="A22" s="75" t="s">
        <v>16</v>
      </c>
      <c r="B22" s="76"/>
      <c r="C22" s="76"/>
      <c r="D22" s="76"/>
      <c r="E22" s="76"/>
      <c r="F22" s="76"/>
      <c r="G22" s="76"/>
      <c r="H22" s="76"/>
      <c r="I22" s="76"/>
      <c r="J22" s="77"/>
      <c r="L22" s="45"/>
      <c r="M22" s="46" t="s">
        <v>17</v>
      </c>
      <c r="N22" s="47">
        <f>SUM(N4:N21)</f>
        <v>3670000</v>
      </c>
      <c r="O22" s="47">
        <f>SUM(O4:O21)</f>
        <v>4801380</v>
      </c>
      <c r="P22" s="48">
        <f>N22-O22</f>
        <v>-1131380</v>
      </c>
    </row>
    <row r="23" spans="1:16" s="44" customFormat="1" ht="18.95" customHeight="1">
      <c r="A23" s="61"/>
      <c r="B23" s="62"/>
      <c r="C23" s="62"/>
      <c r="D23" s="62"/>
      <c r="E23" s="62"/>
      <c r="F23" s="62"/>
      <c r="G23" s="62"/>
      <c r="H23" s="62"/>
      <c r="I23" s="62"/>
      <c r="J23" s="63"/>
      <c r="L23" s="56"/>
      <c r="M23" s="57"/>
      <c r="N23" s="58"/>
      <c r="O23" s="58"/>
      <c r="P23" s="58"/>
    </row>
    <row r="24" spans="1:16" s="44" customFormat="1" ht="18.95" customHeight="1" thickBot="1">
      <c r="A24" s="78"/>
      <c r="B24" s="79"/>
      <c r="C24" s="79"/>
      <c r="D24" s="79"/>
      <c r="E24" s="79"/>
      <c r="F24" s="79"/>
      <c r="G24" s="79"/>
      <c r="H24" s="79"/>
      <c r="I24" s="79"/>
      <c r="J24" s="80"/>
      <c r="L24" s="49" t="s">
        <v>18</v>
      </c>
      <c r="M24" s="3"/>
      <c r="N24" s="50"/>
      <c r="O24" s="50"/>
      <c r="P24" s="3"/>
    </row>
    <row r="25" spans="1:16" s="44" customFormat="1" ht="18.95" customHeight="1">
      <c r="A25" s="78"/>
      <c r="B25" s="79"/>
      <c r="C25" s="79"/>
      <c r="D25" s="79"/>
      <c r="E25" s="79"/>
      <c r="F25" s="79"/>
      <c r="G25" s="79"/>
      <c r="H25" s="79"/>
      <c r="I25" s="79"/>
      <c r="J25" s="80"/>
      <c r="L25" s="5" t="s">
        <v>1</v>
      </c>
      <c r="M25" s="6" t="s">
        <v>2</v>
      </c>
      <c r="N25" s="6" t="s">
        <v>3</v>
      </c>
      <c r="O25" s="6" t="s">
        <v>4</v>
      </c>
      <c r="P25" s="7" t="s">
        <v>5</v>
      </c>
    </row>
    <row r="26" spans="1:16" s="44" customFormat="1" ht="18.95" customHeight="1">
      <c r="A26" s="61"/>
      <c r="B26" s="62"/>
      <c r="C26" s="62"/>
      <c r="D26" s="62"/>
      <c r="E26" s="62"/>
      <c r="F26" s="62"/>
      <c r="G26" s="62"/>
      <c r="H26" s="62"/>
      <c r="I26" s="62"/>
      <c r="J26" s="63"/>
      <c r="L26" s="8">
        <v>42077</v>
      </c>
      <c r="M26" s="9" t="s">
        <v>30</v>
      </c>
      <c r="N26" s="10"/>
      <c r="O26" s="10">
        <v>100000</v>
      </c>
      <c r="P26" s="51"/>
    </row>
    <row r="27" spans="1:16" s="44" customFormat="1" ht="18.95" customHeight="1">
      <c r="A27" s="78"/>
      <c r="B27" s="79"/>
      <c r="C27" s="79"/>
      <c r="D27" s="79"/>
      <c r="E27" s="79"/>
      <c r="F27" s="79"/>
      <c r="G27" s="79"/>
      <c r="H27" s="79"/>
      <c r="I27" s="79"/>
      <c r="J27" s="80"/>
      <c r="L27" s="8"/>
      <c r="M27" s="9" t="s">
        <v>34</v>
      </c>
      <c r="N27" s="10">
        <v>441</v>
      </c>
      <c r="O27" s="10"/>
      <c r="P27" s="51"/>
    </row>
    <row r="28" spans="1:16" s="44" customFormat="1" ht="18.95" customHeight="1">
      <c r="A28" s="78"/>
      <c r="B28" s="79"/>
      <c r="C28" s="79"/>
      <c r="D28" s="79"/>
      <c r="E28" s="79"/>
      <c r="F28" s="79"/>
      <c r="G28" s="79"/>
      <c r="H28" s="79"/>
      <c r="I28" s="79"/>
      <c r="J28" s="80"/>
      <c r="L28" s="8">
        <v>42116</v>
      </c>
      <c r="M28" s="9" t="s">
        <v>33</v>
      </c>
      <c r="N28" s="10"/>
      <c r="O28" s="10">
        <v>100500</v>
      </c>
      <c r="P28" s="51"/>
    </row>
    <row r="29" spans="1:16" s="44" customFormat="1" ht="18.95" customHeight="1">
      <c r="A29" s="78"/>
      <c r="B29" s="79"/>
      <c r="C29" s="79"/>
      <c r="D29" s="79"/>
      <c r="E29" s="79"/>
      <c r="F29" s="79"/>
      <c r="G29" s="79"/>
      <c r="H29" s="79"/>
      <c r="I29" s="79"/>
      <c r="J29" s="80"/>
      <c r="L29" s="8">
        <v>42117</v>
      </c>
      <c r="M29" s="9" t="s">
        <v>35</v>
      </c>
      <c r="N29" s="10"/>
      <c r="O29" s="10">
        <v>50500</v>
      </c>
      <c r="P29" s="51"/>
    </row>
    <row r="30" spans="1:16" s="44" customFormat="1" ht="18.95" customHeight="1">
      <c r="A30" s="78"/>
      <c r="B30" s="79"/>
      <c r="C30" s="79"/>
      <c r="D30" s="79"/>
      <c r="E30" s="79"/>
      <c r="F30" s="79"/>
      <c r="G30" s="79"/>
      <c r="H30" s="79"/>
      <c r="I30" s="79"/>
      <c r="J30" s="80"/>
      <c r="L30" s="8"/>
      <c r="M30" s="9" t="s">
        <v>37</v>
      </c>
      <c r="N30" s="10">
        <v>834</v>
      </c>
      <c r="O30" s="10"/>
      <c r="P30" s="51"/>
    </row>
    <row r="31" spans="1:16" s="44" customFormat="1" ht="18.95" customHeight="1">
      <c r="A31" s="78"/>
      <c r="B31" s="79"/>
      <c r="C31" s="79"/>
      <c r="D31" s="79"/>
      <c r="E31" s="79"/>
      <c r="F31" s="79"/>
      <c r="G31" s="79"/>
      <c r="H31" s="79"/>
      <c r="I31" s="79"/>
      <c r="J31" s="80"/>
      <c r="L31" s="8">
        <v>42198</v>
      </c>
      <c r="M31" s="9" t="s">
        <v>42</v>
      </c>
      <c r="N31" s="10">
        <v>1465000</v>
      </c>
      <c r="O31" s="10"/>
      <c r="P31" s="51"/>
    </row>
    <row r="32" spans="1:16" s="44" customFormat="1" ht="18.95" customHeight="1">
      <c r="A32" s="61"/>
      <c r="B32" s="62"/>
      <c r="C32" s="62"/>
      <c r="D32" s="62"/>
      <c r="E32" s="62"/>
      <c r="F32" s="62"/>
      <c r="G32" s="62"/>
      <c r="H32" s="62"/>
      <c r="I32" s="62"/>
      <c r="J32" s="63"/>
      <c r="L32" s="8"/>
      <c r="M32" s="9" t="s">
        <v>44</v>
      </c>
      <c r="N32" s="10">
        <v>400000</v>
      </c>
      <c r="O32" s="10"/>
      <c r="P32" s="51"/>
    </row>
    <row r="33" spans="1:16" s="44" customFormat="1" ht="18.95" customHeight="1">
      <c r="A33" s="61"/>
      <c r="B33" s="62"/>
      <c r="C33" s="62"/>
      <c r="D33" s="62"/>
      <c r="E33" s="62"/>
      <c r="F33" s="62"/>
      <c r="G33" s="62"/>
      <c r="H33" s="62"/>
      <c r="I33" s="62"/>
      <c r="J33" s="63"/>
      <c r="L33" s="8">
        <v>42204</v>
      </c>
      <c r="M33" s="9" t="s">
        <v>51</v>
      </c>
      <c r="N33" s="10"/>
      <c r="O33" s="10">
        <v>150000</v>
      </c>
      <c r="P33" s="51"/>
    </row>
    <row r="34" spans="1:16" s="44" customFormat="1" ht="18.95" customHeight="1">
      <c r="A34" s="61"/>
      <c r="B34" s="62"/>
      <c r="C34" s="62"/>
      <c r="D34" s="62"/>
      <c r="E34" s="62"/>
      <c r="F34" s="62"/>
      <c r="G34" s="62"/>
      <c r="H34" s="62"/>
      <c r="I34" s="62"/>
      <c r="J34" s="63"/>
      <c r="L34" s="8"/>
      <c r="M34" s="9" t="s">
        <v>37</v>
      </c>
      <c r="N34" s="10">
        <v>823</v>
      </c>
      <c r="O34" s="10"/>
      <c r="P34" s="51"/>
    </row>
    <row r="35" spans="1:16" ht="18.95" customHeight="1">
      <c r="A35" s="61"/>
      <c r="B35" s="62"/>
      <c r="C35" s="62"/>
      <c r="D35" s="62"/>
      <c r="E35" s="62"/>
      <c r="F35" s="62"/>
      <c r="G35" s="62"/>
      <c r="H35" s="62"/>
      <c r="I35" s="62"/>
      <c r="J35" s="63"/>
      <c r="L35" s="8">
        <v>42298</v>
      </c>
      <c r="M35" s="9" t="s">
        <v>46</v>
      </c>
      <c r="N35" s="10"/>
      <c r="O35" s="10">
        <v>50000</v>
      </c>
      <c r="P35" s="51"/>
    </row>
    <row r="36" spans="1:16" ht="18.95" customHeight="1">
      <c r="A36" s="61"/>
      <c r="B36" s="62"/>
      <c r="C36" s="62"/>
      <c r="D36" s="62"/>
      <c r="E36" s="62"/>
      <c r="F36" s="62"/>
      <c r="G36" s="62"/>
      <c r="H36" s="62"/>
      <c r="I36" s="62"/>
      <c r="J36" s="63"/>
      <c r="L36" s="8">
        <v>42342</v>
      </c>
      <c r="M36" s="9" t="s">
        <v>49</v>
      </c>
      <c r="N36" s="10">
        <v>200000</v>
      </c>
      <c r="O36" s="10"/>
      <c r="P36" s="55"/>
    </row>
    <row r="37" spans="1:16" ht="18.95" customHeight="1">
      <c r="A37" s="61"/>
      <c r="B37" s="62"/>
      <c r="C37" s="62"/>
      <c r="D37" s="62"/>
      <c r="E37" s="62"/>
      <c r="F37" s="62"/>
      <c r="G37" s="62"/>
      <c r="H37" s="62"/>
      <c r="I37" s="62"/>
      <c r="J37" s="63"/>
      <c r="L37" s="52">
        <v>42348</v>
      </c>
      <c r="M37" s="53" t="s">
        <v>50</v>
      </c>
      <c r="N37" s="54"/>
      <c r="O37" s="54">
        <v>100000</v>
      </c>
      <c r="P37" s="55"/>
    </row>
    <row r="38" spans="1:16" s="2" customFormat="1" ht="18.95" customHeight="1">
      <c r="A38" s="61"/>
      <c r="B38" s="62"/>
      <c r="C38" s="62"/>
      <c r="D38" s="62"/>
      <c r="E38" s="62"/>
      <c r="F38" s="62"/>
      <c r="G38" s="62"/>
      <c r="H38" s="62"/>
      <c r="I38" s="62"/>
      <c r="J38" s="63"/>
      <c r="L38" s="52">
        <v>42722</v>
      </c>
      <c r="M38" s="53" t="s">
        <v>55</v>
      </c>
      <c r="N38" s="54">
        <v>400000</v>
      </c>
      <c r="O38" s="54"/>
      <c r="P38" s="55"/>
    </row>
    <row r="39" spans="1:16" s="2" customFormat="1" ht="18.95" customHeight="1">
      <c r="A39" s="61"/>
      <c r="B39" s="62"/>
      <c r="C39" s="62"/>
      <c r="D39" s="62"/>
      <c r="E39" s="62"/>
      <c r="F39" s="62"/>
      <c r="G39" s="62"/>
      <c r="H39" s="62"/>
      <c r="I39" s="62"/>
      <c r="J39" s="63"/>
      <c r="L39" s="52">
        <v>42731</v>
      </c>
      <c r="M39" s="53" t="s">
        <v>56</v>
      </c>
      <c r="N39" s="54">
        <v>770</v>
      </c>
      <c r="O39" s="54"/>
      <c r="P39" s="55"/>
    </row>
    <row r="40" spans="1:16" ht="18.95" customHeight="1" thickBot="1">
      <c r="A40" s="83"/>
      <c r="B40" s="84"/>
      <c r="C40" s="84"/>
      <c r="D40" s="84"/>
      <c r="E40" s="84"/>
      <c r="F40" s="84"/>
      <c r="G40" s="84"/>
      <c r="H40" s="84"/>
      <c r="I40" s="84"/>
      <c r="J40" s="85"/>
      <c r="L40" s="45"/>
      <c r="M40" s="46" t="s">
        <v>20</v>
      </c>
      <c r="N40" s="47">
        <f>SUM(N26:N39)</f>
        <v>2467868</v>
      </c>
      <c r="O40" s="47">
        <f>SUM(O26:O39)</f>
        <v>551000</v>
      </c>
      <c r="P40" s="48">
        <f>N40-O40</f>
        <v>1916868</v>
      </c>
    </row>
    <row r="41" spans="1:16" ht="18.95" customHeight="1">
      <c r="L41" s="1"/>
      <c r="M41" s="1"/>
      <c r="N41" s="50"/>
      <c r="O41" s="1"/>
      <c r="P41" s="1"/>
    </row>
    <row r="42" spans="1:16" ht="18.95" customHeight="1">
      <c r="A42" s="81" t="s">
        <v>59</v>
      </c>
      <c r="B42" s="81"/>
      <c r="C42" s="81"/>
      <c r="D42" s="81"/>
      <c r="E42" s="81"/>
      <c r="F42" s="81"/>
      <c r="G42" s="81"/>
      <c r="H42" s="81"/>
      <c r="I42" s="81"/>
      <c r="J42" s="81"/>
      <c r="L42" s="1"/>
      <c r="M42" s="1"/>
      <c r="N42" s="50"/>
      <c r="O42" s="1"/>
      <c r="P42" s="1"/>
    </row>
    <row r="43" spans="1:16" ht="18.95" customHeight="1">
      <c r="A43" s="81" t="s">
        <v>24</v>
      </c>
      <c r="B43" s="81"/>
      <c r="C43" s="81"/>
      <c r="D43" s="81"/>
      <c r="E43" s="81"/>
      <c r="F43" s="81"/>
      <c r="G43" s="81"/>
      <c r="H43" s="81"/>
      <c r="I43" s="81"/>
      <c r="J43" s="81"/>
      <c r="L43" s="1"/>
      <c r="M43" s="1"/>
      <c r="O43" s="1"/>
      <c r="P43" s="1"/>
    </row>
    <row r="44" spans="1:16" ht="18.95" customHeight="1">
      <c r="A44" s="82">
        <v>42386</v>
      </c>
      <c r="B44" s="82"/>
      <c r="C44" s="82"/>
      <c r="D44" s="82"/>
      <c r="E44" s="82"/>
      <c r="F44" s="82"/>
      <c r="G44" s="82"/>
      <c r="H44" s="82"/>
      <c r="I44" s="82"/>
      <c r="J44" s="82"/>
      <c r="L44" s="1"/>
      <c r="M44" s="1"/>
      <c r="O44" s="1"/>
      <c r="P44" s="1"/>
    </row>
    <row r="45" spans="1:16" ht="18.95" customHeight="1">
      <c r="A45" s="81" t="s">
        <v>19</v>
      </c>
      <c r="B45" s="81"/>
      <c r="C45" s="81"/>
      <c r="D45" s="81"/>
      <c r="E45" s="81"/>
      <c r="F45" s="81"/>
      <c r="G45" s="81"/>
      <c r="H45" s="81"/>
      <c r="I45" s="81"/>
      <c r="J45" s="81"/>
      <c r="L45" s="1"/>
      <c r="M45" s="1"/>
      <c r="O45" s="1"/>
      <c r="P45" s="1"/>
    </row>
    <row r="46" spans="1:16" ht="18.9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L46" s="1"/>
      <c r="M46" s="1"/>
      <c r="O46" s="1"/>
      <c r="P46" s="1"/>
    </row>
    <row r="47" spans="1:16" ht="18.95" customHeight="1">
      <c r="L47" s="1"/>
      <c r="M47" s="1"/>
      <c r="O47" s="1"/>
      <c r="P47" s="1"/>
    </row>
    <row r="48" spans="1:16" ht="14.25">
      <c r="L48" s="1"/>
      <c r="M48" s="1"/>
      <c r="O48" s="1"/>
      <c r="P48" s="1"/>
    </row>
    <row r="49" spans="12:16" ht="14.25">
      <c r="L49" s="1"/>
      <c r="M49" s="1"/>
      <c r="O49" s="1"/>
      <c r="P49" s="1"/>
    </row>
    <row r="50" spans="12:16" ht="14.25">
      <c r="L50" s="1"/>
      <c r="M50" s="1"/>
      <c r="O50" s="1"/>
      <c r="P50" s="1"/>
    </row>
    <row r="51" spans="12:16" ht="14.25">
      <c r="L51" s="1"/>
      <c r="M51" s="1"/>
      <c r="O51" s="1"/>
      <c r="P51" s="1"/>
    </row>
    <row r="52" spans="12:16" ht="14.25">
      <c r="L52" s="1"/>
      <c r="M52" s="1"/>
      <c r="O52" s="1"/>
      <c r="P52" s="1"/>
    </row>
    <row r="53" spans="12:16" ht="14.25">
      <c r="L53" s="1"/>
      <c r="M53" s="1"/>
      <c r="O53" s="1"/>
      <c r="P53" s="1"/>
    </row>
    <row r="54" spans="12:16" ht="14.25">
      <c r="L54" s="1"/>
      <c r="M54" s="1"/>
      <c r="O54" s="1"/>
      <c r="P54" s="1"/>
    </row>
    <row r="55" spans="12:16" ht="14.25"/>
    <row r="56" spans="12:16" ht="14.25"/>
    <row r="57" spans="12:16" ht="14.25"/>
  </sheetData>
  <mergeCells count="30">
    <mergeCell ref="A42:J42"/>
    <mergeCell ref="A43:J43"/>
    <mergeCell ref="A44:J44"/>
    <mergeCell ref="A45:J45"/>
    <mergeCell ref="A39:J39"/>
    <mergeCell ref="A40:J40"/>
    <mergeCell ref="A38:J38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J37"/>
    <mergeCell ref="A26:J26"/>
    <mergeCell ref="A1:J1"/>
    <mergeCell ref="L1:P1"/>
    <mergeCell ref="A2:J2"/>
    <mergeCell ref="A4:A5"/>
    <mergeCell ref="B4:F4"/>
    <mergeCell ref="G4:J4"/>
    <mergeCell ref="A20:B20"/>
    <mergeCell ref="A22:J22"/>
    <mergeCell ref="A23:J23"/>
    <mergeCell ref="A24:J24"/>
    <mergeCell ref="A25:J25"/>
  </mergeCells>
  <phoneticPr fontId="1" type="noConversion"/>
  <pageMargins left="0.39370078740157483" right="0.31496062992125984" top="0.74803149606299213" bottom="0.74803149606299213" header="0.31496062992125984" footer="0.31496062992125984"/>
  <pageSetup paperSize="9"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결산보고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박경민</dc:creator>
  <cp:lastModifiedBy>KYUNGMIN</cp:lastModifiedBy>
  <cp:lastPrinted>2015-12-12T10:46:01Z</cp:lastPrinted>
  <dcterms:created xsi:type="dcterms:W3CDTF">2014-12-14T11:19:55Z</dcterms:created>
  <dcterms:modified xsi:type="dcterms:W3CDTF">2016-01-17T10:47:48Z</dcterms:modified>
</cp:coreProperties>
</file>